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存货明细" sheetId="3" r:id="rId1"/>
    <sheet name="建行新表" sheetId="4" r:id="rId2"/>
  </sheets>
  <definedNames>
    <definedName name="_xlnm.Print_Area" localSheetId="0">存货明细!$A$1:$G$59</definedName>
    <definedName name="_xlnm.Print_Titles" localSheetId="0">存货明细!$1:$1</definedName>
    <definedName name="收发存汇总表">#REF!</definedName>
    <definedName name="_xlnm._FilterDatabase" localSheetId="1" hidden="1">建行新表!#REF!</definedName>
  </definedNames>
  <calcPr calcId="144525"/>
</workbook>
</file>

<file path=xl/comments1.xml><?xml version="1.0" encoding="utf-8"?>
<comments xmlns="http://schemas.openxmlformats.org/spreadsheetml/2006/main">
  <authors>
    <author>陈凤</author>
  </authors>
  <commentList>
    <comment ref="C14" authorId="0">
      <text>
        <r>
          <rPr>
            <sz val="9"/>
            <rFont val="宋体"/>
            <charset val="134"/>
          </rPr>
          <t>单位：L</t>
        </r>
      </text>
    </comment>
  </commentList>
</comments>
</file>

<file path=xl/sharedStrings.xml><?xml version="1.0" encoding="utf-8"?>
<sst xmlns="http://schemas.openxmlformats.org/spreadsheetml/2006/main" count="255" uniqueCount="94">
  <si>
    <r>
      <rPr>
        <b/>
        <sz val="16"/>
        <rFont val="Times New Roman"/>
        <charset val="0"/>
      </rPr>
      <t>2019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0"/>
      </rPr>
      <t>7</t>
    </r>
    <r>
      <rPr>
        <b/>
        <sz val="16"/>
        <rFont val="宋体"/>
        <charset val="134"/>
      </rPr>
      <t>月</t>
    </r>
    <r>
      <rPr>
        <b/>
        <sz val="16"/>
        <rFont val="Times New Roman"/>
        <charset val="0"/>
      </rPr>
      <t>31</t>
    </r>
    <r>
      <rPr>
        <b/>
        <sz val="16"/>
        <rFont val="宋体"/>
        <charset val="134"/>
      </rPr>
      <t>日存货盘点表</t>
    </r>
  </si>
  <si>
    <t>库存商品</t>
  </si>
  <si>
    <t>半成品</t>
  </si>
  <si>
    <t>原材料</t>
  </si>
  <si>
    <t>发出商品</t>
  </si>
  <si>
    <t>合计</t>
  </si>
  <si>
    <t>地点</t>
  </si>
  <si>
    <t>是否抵押</t>
  </si>
  <si>
    <t>成品</t>
  </si>
  <si>
    <t>品名</t>
  </si>
  <si>
    <t>单位</t>
  </si>
  <si>
    <t>数量</t>
  </si>
  <si>
    <t>单价</t>
  </si>
  <si>
    <t>金额</t>
  </si>
  <si>
    <t>固态粗铅</t>
  </si>
  <si>
    <t>吨</t>
  </si>
  <si>
    <t>南方稀贵已处置602.78</t>
  </si>
  <si>
    <t>抵押</t>
  </si>
  <si>
    <t>98%硫酸</t>
  </si>
  <si>
    <t>硫酸罐</t>
  </si>
  <si>
    <r>
      <rPr>
        <sz val="10"/>
        <rFont val="宋体"/>
        <charset val="134"/>
      </rPr>
      <t>硫酸罐内客户寄存4300吨已拖走，余下</t>
    </r>
    <r>
      <rPr>
        <sz val="10"/>
        <rFont val="宋体"/>
        <charset val="134"/>
      </rPr>
      <t>1.64吨</t>
    </r>
  </si>
  <si>
    <t>次氧化锌</t>
  </si>
  <si>
    <t>烟化炉产品堆放处</t>
  </si>
  <si>
    <t>否</t>
  </si>
  <si>
    <t>1号铅锭</t>
  </si>
  <si>
    <t>贵冶灰吹处</t>
  </si>
  <si>
    <t>粗铅（炉底）</t>
  </si>
  <si>
    <t>底吹炉炉内</t>
  </si>
  <si>
    <t>铅电解液</t>
  </si>
  <si>
    <t>升</t>
  </si>
  <si>
    <t>电解车间</t>
  </si>
  <si>
    <t>炉砖</t>
  </si>
  <si>
    <t>石头山</t>
  </si>
  <si>
    <t>烟灰(高银)</t>
  </si>
  <si>
    <t>贵冶</t>
  </si>
  <si>
    <t>是</t>
  </si>
  <si>
    <t>锑白粉</t>
  </si>
  <si>
    <t>还原渣</t>
  </si>
  <si>
    <t>铅锑合金（贵铅）</t>
  </si>
  <si>
    <t>物流仓库，建行已拍买872.31吨</t>
  </si>
  <si>
    <t>抵押（交行、长沙）</t>
  </si>
  <si>
    <t>锑渣</t>
  </si>
  <si>
    <t>110变电站</t>
  </si>
  <si>
    <t>熔化渣</t>
  </si>
  <si>
    <t>除铜渣</t>
  </si>
  <si>
    <t>氯化锌m³</t>
  </si>
  <si>
    <t>m³</t>
  </si>
  <si>
    <t>银锌渣</t>
  </si>
  <si>
    <t>银工具（kg)</t>
  </si>
  <si>
    <t>KG</t>
  </si>
  <si>
    <t>电解液（L)</t>
  </si>
  <si>
    <t>L</t>
  </si>
  <si>
    <t>净化液（L)</t>
  </si>
  <si>
    <t>阳极板（kg)</t>
  </si>
  <si>
    <t>1#银粉（kg)</t>
  </si>
  <si>
    <t>1#银锭（kg)</t>
  </si>
  <si>
    <t>钯渣（kg)</t>
  </si>
  <si>
    <t>氧化银（kg)</t>
  </si>
  <si>
    <t>氯化银（kg）</t>
  </si>
  <si>
    <t>铋泥</t>
  </si>
  <si>
    <t>碲粉</t>
  </si>
  <si>
    <t>银铜铋合金</t>
  </si>
  <si>
    <t xml:space="preserve"> 粗铅</t>
  </si>
  <si>
    <t>贵冶，已混合成渣</t>
  </si>
  <si>
    <t>铅铋合金</t>
  </si>
  <si>
    <t>碎合金</t>
  </si>
  <si>
    <t>烟灰</t>
  </si>
  <si>
    <t>冰铜渣</t>
  </si>
  <si>
    <t>氧化矿</t>
  </si>
  <si>
    <t>原料仓库</t>
  </si>
  <si>
    <t>抵押润东</t>
  </si>
  <si>
    <t>底吹炉炉内渣</t>
  </si>
  <si>
    <t>贵冶/石头山</t>
  </si>
  <si>
    <t>水淬渣</t>
  </si>
  <si>
    <t>锌渣</t>
  </si>
  <si>
    <t>硫铁矿（铅精矿）</t>
  </si>
  <si>
    <t>抵押长沙银行</t>
  </si>
  <si>
    <t>燃料</t>
  </si>
  <si>
    <t>辅料</t>
  </si>
  <si>
    <t>备品备件</t>
  </si>
  <si>
    <t>劳保、备件等</t>
  </si>
  <si>
    <t>-</t>
  </si>
  <si>
    <t>另外电解存一部分，已分开</t>
  </si>
  <si>
    <t>盘点人：</t>
  </si>
  <si>
    <t>复核：</t>
  </si>
  <si>
    <t>法定代表人：</t>
  </si>
  <si>
    <t>变卖资产明细表</t>
  </si>
  <si>
    <t>序号</t>
  </si>
  <si>
    <t>数量（参考）</t>
  </si>
  <si>
    <t>评估价/元</t>
  </si>
  <si>
    <t>1#银粉（kg)（已熔成锭）</t>
  </si>
  <si>
    <t>耐火砖</t>
  </si>
  <si>
    <t>焦煤</t>
  </si>
  <si>
    <t>锌板</t>
  </si>
</sst>
</file>

<file path=xl/styles.xml><?xml version="1.0" encoding="utf-8"?>
<styleSheet xmlns="http://schemas.openxmlformats.org/spreadsheetml/2006/main">
  <numFmts count="9">
    <numFmt numFmtId="176" formatCode="#,##0.00_);[Red]\(#,##0.00\)"/>
    <numFmt numFmtId="177" formatCode="_-* #,##0_-;\-* #,##0_-;_-* &quot;-&quot;_-;_-@_-"/>
    <numFmt numFmtId="178" formatCode="_-* #,##0.00_-;\-* #,##0.00_-;_-* &quot;-&quot;??_-;_-@_-"/>
    <numFmt numFmtId="179" formatCode="_-&quot;￥&quot;* #,##0_-;\-&quot;￥&quot;* #,##0_-;_-&quot;￥&quot;* &quot;-&quot;_-;_-@_-"/>
    <numFmt numFmtId="180" formatCode="_-&quot;￥&quot;* #,##0.00_-;\-&quot;￥&quot;* #,##0.00_-;_-&quot;￥&quot;* &quot;-&quot;??_-;_-@_-"/>
    <numFmt numFmtId="181" formatCode="_ * #,##0.00_ ;_ * \-#,##0.00_ ;_ * &quot;-&quot;_ ;_ @_ "/>
    <numFmt numFmtId="182" formatCode="0.000_);[Red]\(0.000\)"/>
    <numFmt numFmtId="183" formatCode="0.000_ "/>
    <numFmt numFmtId="184" formatCode="0.00_ "/>
  </numFmts>
  <fonts count="45">
    <font>
      <sz val="10"/>
      <name val="宋体"/>
      <charset val="134"/>
    </font>
    <font>
      <sz val="16"/>
      <name val="Times New Roman"/>
      <charset val="0"/>
    </font>
    <font>
      <b/>
      <sz val="11"/>
      <name val="Times New Roman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Times New Roman"/>
      <charset val="0"/>
    </font>
    <font>
      <b/>
      <sz val="10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0"/>
      <color indexed="14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0"/>
      <color indexed="12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179" fontId="0" fillId="0" borderId="0" applyFont="0" applyFill="0" applyBorder="0" applyAlignment="0" applyProtection="0"/>
    <xf numFmtId="0" fontId="25" fillId="24" borderId="0" applyNumberFormat="0" applyBorder="0" applyAlignment="0" applyProtection="0">
      <alignment vertical="center"/>
    </xf>
    <xf numFmtId="0" fontId="40" fillId="22" borderId="11" applyNumberFormat="0" applyAlignment="0" applyProtection="0">
      <alignment vertical="center"/>
    </xf>
    <xf numFmtId="180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33" fillId="2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0" fillId="16" borderId="8" applyNumberFormat="0" applyFont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41" fillId="15" borderId="11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33" fillId="13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180" fontId="0" fillId="0" borderId="0" applyFont="0" applyFill="0" applyBorder="0" applyAlignment="0" applyProtection="0"/>
  </cellStyleXfs>
  <cellXfs count="10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5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5" applyNumberFormat="1" applyFont="1" applyFill="1" applyBorder="1" applyAlignment="1">
      <alignment horizontal="center" vertical="center"/>
    </xf>
    <xf numFmtId="181" fontId="7" fillId="0" borderId="1" xfId="5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4" fontId="10" fillId="2" borderId="1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82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83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83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82" fontId="11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9" fillId="0" borderId="1" xfId="5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84" fontId="13" fillId="0" borderId="1" xfId="0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/>
    </xf>
    <xf numFmtId="184" fontId="14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16" fillId="0" borderId="0" xfId="0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right"/>
    </xf>
    <xf numFmtId="0" fontId="0" fillId="0" borderId="0" xfId="0" applyNumberForma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81" fontId="18" fillId="0" borderId="1" xfId="5" applyNumberFormat="1" applyFont="1" applyFill="1" applyBorder="1" applyAlignment="1">
      <alignment horizontal="center" vertical="center"/>
    </xf>
    <xf numFmtId="176" fontId="18" fillId="0" borderId="1" xfId="5" applyNumberFormat="1" applyFont="1" applyFill="1" applyBorder="1" applyAlignment="1">
      <alignment horizontal="right" vertical="center"/>
    </xf>
    <xf numFmtId="176" fontId="18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76" fontId="15" fillId="4" borderId="1" xfId="5" applyNumberFormat="1" applyFont="1" applyFill="1" applyBorder="1" applyAlignment="1">
      <alignment horizontal="right" vertical="center"/>
    </xf>
    <xf numFmtId="176" fontId="15" fillId="2" borderId="1" xfId="5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15" fillId="0" borderId="1" xfId="5" applyNumberFormat="1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>
      <alignment horizontal="center"/>
    </xf>
    <xf numFmtId="176" fontId="15" fillId="0" borderId="1" xfId="0" applyNumberFormat="1" applyFont="1" applyFill="1" applyBorder="1" applyAlignment="1">
      <alignment horizontal="right" vertical="center"/>
    </xf>
    <xf numFmtId="176" fontId="22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>
      <alignment horizontal="center"/>
    </xf>
    <xf numFmtId="176" fontId="18" fillId="0" borderId="1" xfId="5" applyNumberFormat="1" applyFont="1" applyFill="1" applyBorder="1" applyAlignment="1">
      <alignment horizontal="right" vertical="center" wrapText="1"/>
    </xf>
    <xf numFmtId="182" fontId="23" fillId="0" borderId="1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right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182" fontId="23" fillId="0" borderId="1" xfId="0" applyNumberFormat="1" applyFont="1" applyFill="1" applyBorder="1" applyAlignment="1">
      <alignment horizontal="center" vertical="center"/>
    </xf>
    <xf numFmtId="176" fontId="23" fillId="0" borderId="1" xfId="0" applyNumberFormat="1" applyFont="1" applyFill="1" applyBorder="1" applyAlignment="1">
      <alignment horizontal="right" vertical="center" wrapText="1"/>
    </xf>
    <xf numFmtId="182" fontId="23" fillId="3" borderId="1" xfId="0" applyNumberFormat="1" applyFont="1" applyFill="1" applyBorder="1" applyAlignment="1">
      <alignment horizontal="center" vertical="center" wrapText="1"/>
    </xf>
    <xf numFmtId="176" fontId="23" fillId="0" borderId="1" xfId="0" applyNumberFormat="1" applyFont="1" applyFill="1" applyBorder="1" applyAlignment="1">
      <alignment horizontal="right" vertical="center"/>
    </xf>
    <xf numFmtId="182" fontId="23" fillId="4" borderId="1" xfId="0" applyNumberFormat="1" applyFont="1" applyFill="1" applyBorder="1" applyAlignment="1">
      <alignment horizontal="center" vertical="center" wrapText="1"/>
    </xf>
    <xf numFmtId="176" fontId="23" fillId="4" borderId="1" xfId="0" applyNumberFormat="1" applyFont="1" applyFill="1" applyBorder="1" applyAlignment="1">
      <alignment horizontal="right" vertical="center" wrapText="1"/>
    </xf>
    <xf numFmtId="176" fontId="22" fillId="4" borderId="1" xfId="0" applyNumberFormat="1" applyFont="1" applyFill="1" applyBorder="1" applyAlignment="1">
      <alignment horizontal="right" vertical="center"/>
    </xf>
    <xf numFmtId="0" fontId="23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76" fontId="23" fillId="2" borderId="1" xfId="0" applyNumberFormat="1" applyFont="1" applyFill="1" applyBorder="1" applyAlignment="1">
      <alignment horizontal="right" vertical="center"/>
    </xf>
    <xf numFmtId="176" fontId="22" fillId="2" borderId="1" xfId="0" applyNumberFormat="1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center"/>
    </xf>
    <xf numFmtId="0" fontId="23" fillId="0" borderId="1" xfId="0" applyNumberFormat="1" applyFont="1" applyFill="1" applyBorder="1" applyAlignment="1">
      <alignment horizontal="center" vertical="center"/>
    </xf>
    <xf numFmtId="183" fontId="23" fillId="0" borderId="1" xfId="0" applyNumberFormat="1" applyFont="1" applyFill="1" applyBorder="1" applyAlignment="1">
      <alignment horizontal="center" vertical="center" wrapText="1"/>
    </xf>
    <xf numFmtId="183" fontId="15" fillId="0" borderId="1" xfId="0" applyNumberFormat="1" applyFont="1" applyFill="1" applyBorder="1" applyAlignment="1">
      <alignment horizontal="center" vertical="center" wrapText="1"/>
    </xf>
    <xf numFmtId="0" fontId="15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76" fontId="23" fillId="3" borderId="1" xfId="0" applyNumberFormat="1" applyFont="1" applyFill="1" applyBorder="1" applyAlignment="1">
      <alignment horizontal="right" vertical="center"/>
    </xf>
    <xf numFmtId="176" fontId="22" fillId="3" borderId="1" xfId="0" applyNumberFormat="1" applyFont="1" applyFill="1" applyBorder="1" applyAlignment="1">
      <alignment horizontal="right" vertical="center"/>
    </xf>
    <xf numFmtId="0" fontId="0" fillId="3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/>
    </xf>
    <xf numFmtId="176" fontId="15" fillId="5" borderId="1" xfId="0" applyNumberFormat="1" applyFont="1" applyFill="1" applyBorder="1" applyAlignment="1">
      <alignment horizontal="right" vertical="center"/>
    </xf>
    <xf numFmtId="176" fontId="23" fillId="5" borderId="1" xfId="0" applyNumberFormat="1" applyFont="1" applyFill="1" applyBorder="1" applyAlignment="1">
      <alignment horizontal="right" vertical="center"/>
    </xf>
    <xf numFmtId="176" fontId="24" fillId="0" borderId="1" xfId="0" applyNumberFormat="1" applyFont="1" applyFill="1" applyBorder="1" applyAlignment="1">
      <alignment horizontal="right" vertical="center"/>
    </xf>
    <xf numFmtId="181" fontId="15" fillId="0" borderId="1" xfId="5" applyNumberFormat="1" applyFont="1" applyFill="1" applyBorder="1" applyAlignment="1">
      <alignment horizontal="center" vertical="center"/>
    </xf>
    <xf numFmtId="176" fontId="15" fillId="0" borderId="0" xfId="5" applyNumberFormat="1" applyFont="1" applyFill="1" applyBorder="1" applyAlignment="1">
      <alignment horizontal="right" vertical="center"/>
    </xf>
    <xf numFmtId="176" fontId="18" fillId="0" borderId="0" xfId="5" applyNumberFormat="1" applyFont="1" applyFill="1" applyBorder="1" applyAlignment="1">
      <alignment horizontal="right" vertical="center"/>
    </xf>
    <xf numFmtId="176" fontId="16" fillId="0" borderId="0" xfId="5" applyNumberFormat="1" applyFont="1" applyFill="1" applyBorder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千位分隔[0] 2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千位分隔 2" xfId="52"/>
  </cellStyles>
  <tableStyles count="0" defaultTableStyle="TableStyleMedium9" defaultPivotStyle="PivotStyleLight16"/>
  <colors>
    <mruColors>
      <color rgb="00FFC000"/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workbookViewId="0">
      <pane ySplit="3" topLeftCell="A37" activePane="bottomLeft" state="frozen"/>
      <selection/>
      <selection pane="bottomLeft" activeCell="F29" sqref="F29"/>
    </sheetView>
  </sheetViews>
  <sheetFormatPr defaultColWidth="9.14285714285714" defaultRowHeight="15" outlineLevelCol="7"/>
  <cols>
    <col min="1" max="1" width="16" style="5" customWidth="1"/>
    <col min="2" max="2" width="17.8571428571429" style="5" customWidth="1"/>
    <col min="3" max="3" width="17.4285714285714" style="6" customWidth="1"/>
    <col min="4" max="4" width="15.2857142857143" style="6" customWidth="1"/>
    <col min="5" max="5" width="18" style="6" customWidth="1"/>
    <col min="6" max="6" width="31" style="5" customWidth="1"/>
    <col min="7" max="7" width="30.4285714285714" style="5" customWidth="1"/>
    <col min="8" max="256" width="9.14285714285714" style="5"/>
  </cols>
  <sheetData>
    <row r="1" s="1" customFormat="1" ht="25.5" customHeight="1" spans="1:7">
      <c r="A1" s="45" t="s">
        <v>0</v>
      </c>
      <c r="B1" s="45"/>
      <c r="C1" s="45"/>
      <c r="D1" s="45"/>
      <c r="E1" s="45"/>
      <c r="F1" s="45"/>
      <c r="G1" s="45"/>
    </row>
    <row r="2" customHeight="1" spans="1:7">
      <c r="A2" s="46" t="s">
        <v>1</v>
      </c>
      <c r="B2" s="47" t="s">
        <v>2</v>
      </c>
      <c r="C2" s="48" t="s">
        <v>3</v>
      </c>
      <c r="D2" s="49" t="s">
        <v>4</v>
      </c>
      <c r="E2" s="48" t="s">
        <v>5</v>
      </c>
      <c r="F2" s="47" t="s">
        <v>6</v>
      </c>
      <c r="G2" s="50" t="s">
        <v>7</v>
      </c>
    </row>
    <row r="3" s="4" customFormat="1" ht="18.75" customHeight="1" spans="1:7">
      <c r="A3" s="47">
        <f>E10</f>
        <v>131273.394478787</v>
      </c>
      <c r="B3" s="47">
        <f>E48</f>
        <v>40398413.7512396</v>
      </c>
      <c r="C3" s="48">
        <f>E54+E56</f>
        <v>9929922.275263</v>
      </c>
      <c r="D3" s="49">
        <v>0</v>
      </c>
      <c r="E3" s="48">
        <f>A3+B3+C3</f>
        <v>50459609.4209814</v>
      </c>
      <c r="F3" s="51"/>
      <c r="G3" s="52"/>
    </row>
    <row r="4" ht="12" customHeight="1" spans="1:7">
      <c r="A4" s="46" t="s">
        <v>8</v>
      </c>
      <c r="B4" s="46"/>
      <c r="C4" s="46"/>
      <c r="D4" s="46"/>
      <c r="E4" s="46"/>
      <c r="F4" s="51"/>
      <c r="G4" s="53"/>
    </row>
    <row r="5" s="2" customFormat="1" ht="14.25" customHeight="1" spans="1:7">
      <c r="A5" s="46" t="s">
        <v>9</v>
      </c>
      <c r="B5" s="46" t="s">
        <v>10</v>
      </c>
      <c r="C5" s="48" t="s">
        <v>11</v>
      </c>
      <c r="D5" s="48" t="s">
        <v>12</v>
      </c>
      <c r="E5" s="48" t="s">
        <v>13</v>
      </c>
      <c r="F5" s="54"/>
      <c r="G5" s="55"/>
    </row>
    <row r="6" s="4" customFormat="1" ht="14.25" customHeight="1" spans="1:7">
      <c r="A6" s="56" t="s">
        <v>14</v>
      </c>
      <c r="B6" s="56" t="s">
        <v>15</v>
      </c>
      <c r="C6" s="57">
        <v>0</v>
      </c>
      <c r="D6" s="57">
        <v>12459.2097</v>
      </c>
      <c r="E6" s="58">
        <f>C6*D6</f>
        <v>0</v>
      </c>
      <c r="F6" s="59" t="s">
        <v>16</v>
      </c>
      <c r="G6" s="60" t="s">
        <v>17</v>
      </c>
    </row>
    <row r="7" s="4" customFormat="1" ht="14.25" customHeight="1" spans="1:7">
      <c r="A7" s="61" t="s">
        <v>18</v>
      </c>
      <c r="B7" s="61" t="s">
        <v>15</v>
      </c>
      <c r="C7" s="62">
        <v>300.28</v>
      </c>
      <c r="D7" s="62">
        <v>109.4395267</v>
      </c>
      <c r="E7" s="58">
        <f>C7*D7</f>
        <v>32862.501077476</v>
      </c>
      <c r="F7" s="63" t="s">
        <v>19</v>
      </c>
      <c r="G7" s="63" t="s">
        <v>20</v>
      </c>
    </row>
    <row r="8" s="4" customFormat="1" ht="14.25" customHeight="1" spans="1:7">
      <c r="A8" s="61" t="s">
        <v>21</v>
      </c>
      <c r="B8" s="61" t="s">
        <v>15</v>
      </c>
      <c r="C8" s="64">
        <v>10.046</v>
      </c>
      <c r="D8" s="65">
        <v>7608.5237459</v>
      </c>
      <c r="E8" s="58">
        <f>C8*D8</f>
        <v>76435.2295513114</v>
      </c>
      <c r="F8" s="66" t="s">
        <v>22</v>
      </c>
      <c r="G8" s="66" t="s">
        <v>23</v>
      </c>
    </row>
    <row r="9" s="4" customFormat="1" ht="14.25" customHeight="1" spans="1:7">
      <c r="A9" s="61" t="s">
        <v>24</v>
      </c>
      <c r="B9" s="61" t="s">
        <v>15</v>
      </c>
      <c r="C9" s="64">
        <v>2.15</v>
      </c>
      <c r="D9" s="65">
        <v>10221.239</v>
      </c>
      <c r="E9" s="58">
        <f>C9*D9</f>
        <v>21975.66385</v>
      </c>
      <c r="F9" s="63" t="s">
        <v>25</v>
      </c>
      <c r="G9" s="66" t="s">
        <v>23</v>
      </c>
    </row>
    <row r="10" ht="14.25" customHeight="1" spans="1:7">
      <c r="A10" s="61" t="s">
        <v>5</v>
      </c>
      <c r="B10" s="61"/>
      <c r="C10" s="64"/>
      <c r="D10" s="64"/>
      <c r="E10" s="67">
        <f>SUM(E6:E9)</f>
        <v>131273.394478787</v>
      </c>
      <c r="F10" s="59"/>
      <c r="G10" s="59"/>
    </row>
    <row r="11" ht="14.25" customHeight="1" spans="1:7">
      <c r="A11" s="46" t="s">
        <v>2</v>
      </c>
      <c r="B11" s="46"/>
      <c r="C11" s="46"/>
      <c r="D11" s="46"/>
      <c r="E11" s="46"/>
      <c r="F11" s="63"/>
      <c r="G11" s="66"/>
    </row>
    <row r="12" s="2" customFormat="1" ht="14.25" customHeight="1" spans="1:7">
      <c r="A12" s="46" t="s">
        <v>9</v>
      </c>
      <c r="B12" s="46" t="s">
        <v>10</v>
      </c>
      <c r="C12" s="48" t="s">
        <v>11</v>
      </c>
      <c r="D12" s="48" t="s">
        <v>12</v>
      </c>
      <c r="E12" s="48" t="s">
        <v>13</v>
      </c>
      <c r="F12" s="54"/>
      <c r="G12" s="54"/>
    </row>
    <row r="13" s="4" customFormat="1" ht="14.25" customHeight="1" spans="1:7">
      <c r="A13" s="68" t="s">
        <v>26</v>
      </c>
      <c r="B13" s="61" t="s">
        <v>15</v>
      </c>
      <c r="C13" s="69">
        <v>30</v>
      </c>
      <c r="D13" s="65">
        <v>19414.6132056333</v>
      </c>
      <c r="E13" s="65">
        <f>C13*D13</f>
        <v>582438.396168999</v>
      </c>
      <c r="F13" s="59" t="s">
        <v>27</v>
      </c>
      <c r="G13" s="66" t="s">
        <v>23</v>
      </c>
    </row>
    <row r="14" s="4" customFormat="1" ht="14.25" customHeight="1" spans="1:7">
      <c r="A14" s="70" t="s">
        <v>28</v>
      </c>
      <c r="B14" s="61" t="s">
        <v>29</v>
      </c>
      <c r="C14" s="64">
        <v>659400</v>
      </c>
      <c r="D14" s="65">
        <v>0.9401</v>
      </c>
      <c r="E14" s="65">
        <f t="shared" ref="E14:E47" si="0">C14*D14</f>
        <v>619901.94</v>
      </c>
      <c r="F14" s="66" t="s">
        <v>30</v>
      </c>
      <c r="G14" s="66" t="s">
        <v>23</v>
      </c>
    </row>
    <row r="15" s="4" customFormat="1" ht="14.25" customHeight="1" spans="1:7">
      <c r="A15" s="71" t="s">
        <v>31</v>
      </c>
      <c r="B15" s="61" t="s">
        <v>15</v>
      </c>
      <c r="C15" s="72">
        <v>100</v>
      </c>
      <c r="D15" s="65">
        <v>2252.657227212</v>
      </c>
      <c r="E15" s="65">
        <f t="shared" si="0"/>
        <v>225265.7227212</v>
      </c>
      <c r="F15" s="59" t="s">
        <v>32</v>
      </c>
      <c r="G15" s="66" t="s">
        <v>23</v>
      </c>
    </row>
    <row r="16" s="4" customFormat="1" ht="14.25" customHeight="1" spans="1:7">
      <c r="A16" s="73" t="s">
        <v>33</v>
      </c>
      <c r="B16" s="61" t="s">
        <v>15</v>
      </c>
      <c r="C16" s="72">
        <v>6.569</v>
      </c>
      <c r="D16" s="65">
        <v>32894.5954148729</v>
      </c>
      <c r="E16" s="65">
        <f t="shared" si="0"/>
        <v>216084.5972803</v>
      </c>
      <c r="F16" s="59" t="s">
        <v>34</v>
      </c>
      <c r="G16" s="59" t="s">
        <v>35</v>
      </c>
    </row>
    <row r="17" s="4" customFormat="1" ht="14.25" customHeight="1" spans="1:7">
      <c r="A17" s="68" t="s">
        <v>36</v>
      </c>
      <c r="B17" s="61" t="s">
        <v>15</v>
      </c>
      <c r="C17" s="72">
        <v>50.451</v>
      </c>
      <c r="D17" s="65">
        <v>13743.870177605</v>
      </c>
      <c r="E17" s="65">
        <f t="shared" si="0"/>
        <v>693391.99433035</v>
      </c>
      <c r="F17" s="59" t="s">
        <v>34</v>
      </c>
      <c r="G17" s="59" t="s">
        <v>35</v>
      </c>
    </row>
    <row r="18" s="4" customFormat="1" ht="14.25" customHeight="1" spans="1:7">
      <c r="A18" s="68" t="s">
        <v>37</v>
      </c>
      <c r="B18" s="61" t="s">
        <v>15</v>
      </c>
      <c r="C18" s="74">
        <v>116.02</v>
      </c>
      <c r="D18" s="65">
        <v>8832.05316517428</v>
      </c>
      <c r="E18" s="65">
        <f t="shared" si="0"/>
        <v>1024694.80822352</v>
      </c>
      <c r="F18" s="59" t="s">
        <v>34</v>
      </c>
      <c r="G18" s="59" t="s">
        <v>35</v>
      </c>
    </row>
    <row r="19" s="4" customFormat="1" ht="14.25" customHeight="1" spans="1:7">
      <c r="A19" s="75" t="s">
        <v>38</v>
      </c>
      <c r="B19" s="56" t="s">
        <v>15</v>
      </c>
      <c r="C19" s="76">
        <f>1373.92-872.31</f>
        <v>501.61</v>
      </c>
      <c r="D19" s="77">
        <v>21560.5590721752</v>
      </c>
      <c r="E19" s="65">
        <f t="shared" si="0"/>
        <v>10814992.0361938</v>
      </c>
      <c r="F19" s="59" t="s">
        <v>39</v>
      </c>
      <c r="G19" s="59" t="s">
        <v>40</v>
      </c>
    </row>
    <row r="20" s="4" customFormat="1" ht="14.25" customHeight="1" spans="1:7">
      <c r="A20" s="68" t="s">
        <v>41</v>
      </c>
      <c r="B20" s="61" t="s">
        <v>15</v>
      </c>
      <c r="C20" s="72">
        <v>1427.224</v>
      </c>
      <c r="D20" s="65">
        <v>1580.23496953684</v>
      </c>
      <c r="E20" s="65">
        <f t="shared" si="0"/>
        <v>2255349.27416225</v>
      </c>
      <c r="F20" s="59" t="s">
        <v>42</v>
      </c>
      <c r="G20" s="66" t="s">
        <v>23</v>
      </c>
    </row>
    <row r="21" s="4" customFormat="1" ht="14.25" customHeight="1" spans="1:7">
      <c r="A21" s="68" t="s">
        <v>31</v>
      </c>
      <c r="B21" s="61" t="s">
        <v>15</v>
      </c>
      <c r="C21" s="72">
        <v>190</v>
      </c>
      <c r="D21" s="65">
        <v>8497.11897903105</v>
      </c>
      <c r="E21" s="65">
        <f t="shared" si="0"/>
        <v>1614452.6060159</v>
      </c>
      <c r="F21" s="59" t="s">
        <v>32</v>
      </c>
      <c r="G21" s="66" t="s">
        <v>23</v>
      </c>
    </row>
    <row r="22" s="3" customFormat="1" ht="14.25" customHeight="1" spans="1:7">
      <c r="A22" s="78" t="s">
        <v>43</v>
      </c>
      <c r="B22" s="79" t="s">
        <v>15</v>
      </c>
      <c r="C22" s="80">
        <v>3.952</v>
      </c>
      <c r="D22" s="81">
        <v>23990.963335862</v>
      </c>
      <c r="E22" s="65">
        <f t="shared" si="0"/>
        <v>94812.2871033266</v>
      </c>
      <c r="F22" s="82" t="s">
        <v>34</v>
      </c>
      <c r="G22" s="82" t="s">
        <v>35</v>
      </c>
    </row>
    <row r="23" s="3" customFormat="1" ht="14.25" customHeight="1" spans="1:7">
      <c r="A23" s="78" t="s">
        <v>44</v>
      </c>
      <c r="B23" s="79" t="s">
        <v>15</v>
      </c>
      <c r="C23" s="80">
        <v>5.835</v>
      </c>
      <c r="D23" s="81">
        <v>24080.1027931039</v>
      </c>
      <c r="E23" s="65">
        <f t="shared" si="0"/>
        <v>140507.399797761</v>
      </c>
      <c r="F23" s="82" t="s">
        <v>34</v>
      </c>
      <c r="G23" s="82" t="s">
        <v>35</v>
      </c>
    </row>
    <row r="24" s="4" customFormat="1" ht="14.25" customHeight="1" spans="1:7">
      <c r="A24" s="83" t="s">
        <v>45</v>
      </c>
      <c r="B24" s="61" t="s">
        <v>46</v>
      </c>
      <c r="C24" s="74">
        <v>5.022</v>
      </c>
      <c r="D24" s="65">
        <v>5117.75594826802</v>
      </c>
      <c r="E24" s="65">
        <f t="shared" si="0"/>
        <v>25701.370372202</v>
      </c>
      <c r="F24" s="59" t="s">
        <v>34</v>
      </c>
      <c r="G24" s="82" t="s">
        <v>35</v>
      </c>
    </row>
    <row r="25" s="4" customFormat="1" ht="14.25" customHeight="1" spans="1:7">
      <c r="A25" s="83" t="s">
        <v>47</v>
      </c>
      <c r="B25" s="61" t="s">
        <v>15</v>
      </c>
      <c r="C25" s="74">
        <v>9.004</v>
      </c>
      <c r="D25" s="65">
        <v>55920.1581720551</v>
      </c>
      <c r="E25" s="65">
        <f t="shared" si="0"/>
        <v>503505.104181184</v>
      </c>
      <c r="F25" s="59" t="s">
        <v>34</v>
      </c>
      <c r="G25" s="82" t="s">
        <v>35</v>
      </c>
    </row>
    <row r="26" s="4" customFormat="1" ht="14.25" customHeight="1" spans="1:7">
      <c r="A26" s="84" t="s">
        <v>48</v>
      </c>
      <c r="B26" s="61" t="s">
        <v>49</v>
      </c>
      <c r="C26" s="74">
        <v>473.369</v>
      </c>
      <c r="D26" s="65">
        <v>2588.14157</v>
      </c>
      <c r="E26" s="65">
        <f t="shared" si="0"/>
        <v>1225145.98684933</v>
      </c>
      <c r="F26" s="59" t="s">
        <v>34</v>
      </c>
      <c r="G26" s="82" t="s">
        <v>35</v>
      </c>
    </row>
    <row r="27" s="4" customFormat="1" ht="14.25" customHeight="1" spans="1:7">
      <c r="A27" s="85" t="s">
        <v>50</v>
      </c>
      <c r="B27" s="61" t="s">
        <v>51</v>
      </c>
      <c r="C27" s="65">
        <v>5426</v>
      </c>
      <c r="D27" s="65">
        <v>330.982094965247</v>
      </c>
      <c r="E27" s="65">
        <f t="shared" si="0"/>
        <v>1795908.84728143</v>
      </c>
      <c r="F27" s="59" t="s">
        <v>34</v>
      </c>
      <c r="G27" s="82" t="s">
        <v>35</v>
      </c>
    </row>
    <row r="28" s="4" customFormat="1" ht="14.25" customHeight="1" spans="1:7">
      <c r="A28" s="84" t="s">
        <v>52</v>
      </c>
      <c r="B28" s="61" t="s">
        <v>51</v>
      </c>
      <c r="C28" s="65">
        <v>2366</v>
      </c>
      <c r="D28" s="65">
        <v>253.370964923787</v>
      </c>
      <c r="E28" s="65">
        <f t="shared" si="0"/>
        <v>599475.70300968</v>
      </c>
      <c r="F28" s="59" t="s">
        <v>34</v>
      </c>
      <c r="G28" s="82" t="s">
        <v>35</v>
      </c>
    </row>
    <row r="29" s="4" customFormat="1" ht="14.25" customHeight="1" spans="1:7">
      <c r="A29" s="84" t="s">
        <v>53</v>
      </c>
      <c r="B29" s="61" t="s">
        <v>49</v>
      </c>
      <c r="C29" s="65">
        <v>112.863</v>
      </c>
      <c r="D29" s="65">
        <v>3271.01139292416</v>
      </c>
      <c r="E29" s="65">
        <f t="shared" si="0"/>
        <v>369176.158839599</v>
      </c>
      <c r="F29" s="59" t="s">
        <v>34</v>
      </c>
      <c r="G29" s="82" t="s">
        <v>35</v>
      </c>
    </row>
    <row r="30" s="4" customFormat="1" ht="14.25" customHeight="1" spans="1:7">
      <c r="A30" s="84" t="s">
        <v>54</v>
      </c>
      <c r="B30" s="61" t="s">
        <v>49</v>
      </c>
      <c r="C30" s="65">
        <v>80.876</v>
      </c>
      <c r="D30" s="65">
        <v>2588.14157</v>
      </c>
      <c r="E30" s="65">
        <f t="shared" si="0"/>
        <v>209318.53761532</v>
      </c>
      <c r="F30" s="59" t="s">
        <v>34</v>
      </c>
      <c r="G30" s="82" t="s">
        <v>35</v>
      </c>
    </row>
    <row r="31" s="4" customFormat="1" ht="14.25" customHeight="1" spans="1:7">
      <c r="A31" s="84" t="s">
        <v>55</v>
      </c>
      <c r="B31" s="61" t="s">
        <v>49</v>
      </c>
      <c r="C31" s="65">
        <v>45.9972</v>
      </c>
      <c r="D31" s="65">
        <v>2588.14157</v>
      </c>
      <c r="E31" s="65">
        <f t="shared" si="0"/>
        <v>119047.265423604</v>
      </c>
      <c r="F31" s="59" t="s">
        <v>34</v>
      </c>
      <c r="G31" s="82" t="s">
        <v>35</v>
      </c>
    </row>
    <row r="32" s="4" customFormat="1" ht="14.25" customHeight="1" spans="1:7">
      <c r="A32" s="84" t="s">
        <v>56</v>
      </c>
      <c r="B32" s="61" t="s">
        <v>49</v>
      </c>
      <c r="C32" s="65">
        <v>27.536</v>
      </c>
      <c r="D32" s="65">
        <v>40.5482043394102</v>
      </c>
      <c r="E32" s="65">
        <f t="shared" si="0"/>
        <v>1116.53535469</v>
      </c>
      <c r="F32" s="59" t="s">
        <v>34</v>
      </c>
      <c r="G32" s="82" t="s">
        <v>35</v>
      </c>
    </row>
    <row r="33" s="4" customFormat="1" ht="14.25" customHeight="1" spans="1:7">
      <c r="A33" s="85" t="s">
        <v>57</v>
      </c>
      <c r="B33" s="61" t="s">
        <v>49</v>
      </c>
      <c r="C33" s="65">
        <v>143.567</v>
      </c>
      <c r="D33" s="65">
        <v>499.251169416231</v>
      </c>
      <c r="E33" s="65">
        <f t="shared" si="0"/>
        <v>71675.99263958</v>
      </c>
      <c r="F33" s="59" t="s">
        <v>34</v>
      </c>
      <c r="G33" s="82" t="s">
        <v>35</v>
      </c>
    </row>
    <row r="34" s="4" customFormat="1" ht="14.25" customHeight="1" spans="1:7">
      <c r="A34" s="85" t="s">
        <v>58</v>
      </c>
      <c r="B34" s="61" t="s">
        <v>49</v>
      </c>
      <c r="C34" s="64">
        <v>120</v>
      </c>
      <c r="D34" s="65">
        <v>1708.1734362</v>
      </c>
      <c r="E34" s="65">
        <f t="shared" si="0"/>
        <v>204980.812344</v>
      </c>
      <c r="F34" s="59" t="s">
        <v>34</v>
      </c>
      <c r="G34" s="82" t="s">
        <v>35</v>
      </c>
    </row>
    <row r="35" s="4" customFormat="1" ht="14.25" customHeight="1" spans="1:7">
      <c r="A35" s="71" t="s">
        <v>59</v>
      </c>
      <c r="B35" s="61" t="s">
        <v>15</v>
      </c>
      <c r="C35" s="74">
        <v>2.504</v>
      </c>
      <c r="D35" s="65">
        <v>15262.5131158187</v>
      </c>
      <c r="E35" s="65">
        <f t="shared" si="0"/>
        <v>38217.33284201</v>
      </c>
      <c r="F35" s="59" t="s">
        <v>34</v>
      </c>
      <c r="G35" s="82" t="s">
        <v>35</v>
      </c>
    </row>
    <row r="36" s="4" customFormat="1" ht="14.25" customHeight="1" spans="1:7">
      <c r="A36" s="68" t="s">
        <v>60</v>
      </c>
      <c r="B36" s="61" t="s">
        <v>15</v>
      </c>
      <c r="C36" s="74">
        <v>4.994</v>
      </c>
      <c r="D36" s="65">
        <v>722.498852362835</v>
      </c>
      <c r="E36" s="65">
        <f t="shared" si="0"/>
        <v>3608.1592687</v>
      </c>
      <c r="F36" s="59" t="s">
        <v>34</v>
      </c>
      <c r="G36" s="82" t="s">
        <v>35</v>
      </c>
    </row>
    <row r="37" s="4" customFormat="1" ht="14.25" customHeight="1" spans="1:7">
      <c r="A37" s="71" t="s">
        <v>61</v>
      </c>
      <c r="B37" s="61" t="s">
        <v>15</v>
      </c>
      <c r="C37" s="74">
        <v>1.323</v>
      </c>
      <c r="D37" s="65">
        <v>94062.1253163492</v>
      </c>
      <c r="E37" s="65">
        <f t="shared" si="0"/>
        <v>124444.19179353</v>
      </c>
      <c r="F37" s="59" t="s">
        <v>34</v>
      </c>
      <c r="G37" s="82" t="s">
        <v>35</v>
      </c>
    </row>
    <row r="38" s="44" customFormat="1" ht="14.25" customHeight="1" spans="1:7">
      <c r="A38" s="86" t="s">
        <v>62</v>
      </c>
      <c r="B38" s="87" t="s">
        <v>15</v>
      </c>
      <c r="C38" s="88">
        <v>4.674</v>
      </c>
      <c r="D38" s="89">
        <v>21008.2389753068</v>
      </c>
      <c r="E38" s="65">
        <f t="shared" si="0"/>
        <v>98192.508970584</v>
      </c>
      <c r="F38" s="90" t="s">
        <v>63</v>
      </c>
      <c r="G38" s="91" t="s">
        <v>23</v>
      </c>
    </row>
    <row r="39" s="44" customFormat="1" ht="14.25" customHeight="1" spans="1:7">
      <c r="A39" s="92" t="s">
        <v>64</v>
      </c>
      <c r="B39" s="87" t="s">
        <v>15</v>
      </c>
      <c r="C39" s="88">
        <v>9.637</v>
      </c>
      <c r="D39" s="89">
        <v>53991.6235764022</v>
      </c>
      <c r="E39" s="65">
        <f t="shared" si="0"/>
        <v>520317.276405788</v>
      </c>
      <c r="F39" s="93"/>
      <c r="G39" s="91" t="s">
        <v>35</v>
      </c>
    </row>
    <row r="40" s="4" customFormat="1" ht="14.25" customHeight="1" spans="1:7">
      <c r="A40" s="83" t="s">
        <v>65</v>
      </c>
      <c r="B40" s="61" t="s">
        <v>15</v>
      </c>
      <c r="C40" s="74">
        <v>3.74</v>
      </c>
      <c r="D40" s="65">
        <v>76890.0027929465</v>
      </c>
      <c r="E40" s="65">
        <f t="shared" si="0"/>
        <v>287568.61044562</v>
      </c>
      <c r="F40" s="59" t="s">
        <v>34</v>
      </c>
      <c r="G40" s="60" t="s">
        <v>35</v>
      </c>
    </row>
    <row r="41" s="4" customFormat="1" ht="14.25" customHeight="1" spans="1:7">
      <c r="A41" s="86" t="s">
        <v>66</v>
      </c>
      <c r="B41" s="61" t="s">
        <v>15</v>
      </c>
      <c r="C41" s="74">
        <v>12.702</v>
      </c>
      <c r="D41" s="65">
        <v>4540.38282133774</v>
      </c>
      <c r="E41" s="65">
        <f t="shared" si="0"/>
        <v>57671.942596632</v>
      </c>
      <c r="F41" s="59" t="s">
        <v>34</v>
      </c>
      <c r="G41" s="60" t="s">
        <v>35</v>
      </c>
    </row>
    <row r="42" s="4" customFormat="1" ht="14.25" customHeight="1" spans="1:7">
      <c r="A42" s="70" t="s">
        <v>67</v>
      </c>
      <c r="B42" s="61" t="s">
        <v>15</v>
      </c>
      <c r="C42" s="64">
        <v>56.29</v>
      </c>
      <c r="D42" s="65">
        <v>7320.5217091908</v>
      </c>
      <c r="E42" s="65">
        <f t="shared" si="0"/>
        <v>412072.16701035</v>
      </c>
      <c r="F42" s="59" t="s">
        <v>42</v>
      </c>
      <c r="G42" s="60" t="s">
        <v>23</v>
      </c>
    </row>
    <row r="43" s="4" customFormat="1" ht="14.25" customHeight="1" spans="1:8">
      <c r="A43" s="70" t="s">
        <v>68</v>
      </c>
      <c r="B43" s="61" t="s">
        <v>15</v>
      </c>
      <c r="C43" s="94">
        <v>2130</v>
      </c>
      <c r="D43" s="65">
        <v>1655.068115932</v>
      </c>
      <c r="E43" s="65">
        <f t="shared" si="0"/>
        <v>3525295.08693516</v>
      </c>
      <c r="F43" s="59" t="s">
        <v>69</v>
      </c>
      <c r="G43" s="60" t="s">
        <v>70</v>
      </c>
      <c r="H43" s="4">
        <v>2095</v>
      </c>
    </row>
    <row r="44" s="4" customFormat="1" ht="14.25" customHeight="1" spans="1:7">
      <c r="A44" s="83" t="s">
        <v>71</v>
      </c>
      <c r="B44" s="61" t="s">
        <v>15</v>
      </c>
      <c r="C44" s="74">
        <v>2.56</v>
      </c>
      <c r="D44" s="65">
        <v>8400</v>
      </c>
      <c r="E44" s="65">
        <f t="shared" si="0"/>
        <v>21504</v>
      </c>
      <c r="F44" s="59" t="s">
        <v>27</v>
      </c>
      <c r="G44" s="60" t="s">
        <v>23</v>
      </c>
    </row>
    <row r="45" s="4" customFormat="1" ht="14.25" customHeight="1" spans="1:7">
      <c r="A45" s="83" t="s">
        <v>31</v>
      </c>
      <c r="B45" s="61" t="s">
        <v>15</v>
      </c>
      <c r="C45" s="74">
        <v>340</v>
      </c>
      <c r="D45" s="65">
        <v>3970.88522227971</v>
      </c>
      <c r="E45" s="65">
        <f t="shared" si="0"/>
        <v>1350100.9755751</v>
      </c>
      <c r="F45" s="59" t="s">
        <v>72</v>
      </c>
      <c r="G45" s="60" t="s">
        <v>23</v>
      </c>
    </row>
    <row r="46" s="4" customFormat="1" ht="14.25" customHeight="1" spans="1:7">
      <c r="A46" s="83" t="s">
        <v>73</v>
      </c>
      <c r="B46" s="61" t="s">
        <v>15</v>
      </c>
      <c r="C46" s="74">
        <v>300</v>
      </c>
      <c r="D46" s="65">
        <v>1816.84665596029</v>
      </c>
      <c r="E46" s="65">
        <f t="shared" si="0"/>
        <v>545053.996788087</v>
      </c>
      <c r="F46" s="59" t="s">
        <v>42</v>
      </c>
      <c r="G46" s="60" t="s">
        <v>23</v>
      </c>
    </row>
    <row r="47" s="4" customFormat="1" ht="14.25" customHeight="1" spans="1:8">
      <c r="A47" s="83" t="s">
        <v>74</v>
      </c>
      <c r="B47" s="61" t="s">
        <v>15</v>
      </c>
      <c r="C47" s="95">
        <v>17186</v>
      </c>
      <c r="D47" s="65">
        <v>582.30095</v>
      </c>
      <c r="E47" s="65">
        <f t="shared" si="0"/>
        <v>10007424.1267</v>
      </c>
      <c r="F47" s="59" t="s">
        <v>42</v>
      </c>
      <c r="G47" s="60" t="s">
        <v>70</v>
      </c>
      <c r="H47" s="4">
        <v>16248</v>
      </c>
    </row>
    <row r="48" ht="14.25" customHeight="1" spans="1:7">
      <c r="A48" s="61" t="s">
        <v>5</v>
      </c>
      <c r="B48" s="61"/>
      <c r="C48" s="64"/>
      <c r="D48" s="64"/>
      <c r="E48" s="96">
        <f>SUM(E13:E47)</f>
        <v>40398413.7512396</v>
      </c>
      <c r="F48" s="59"/>
      <c r="G48" s="52"/>
    </row>
    <row r="49" ht="14.25" customHeight="1" spans="1:7">
      <c r="A49" s="47" t="s">
        <v>3</v>
      </c>
      <c r="B49" s="47"/>
      <c r="C49" s="47"/>
      <c r="D49" s="47"/>
      <c r="E49" s="47"/>
      <c r="F49" s="59"/>
      <c r="G49" s="52"/>
    </row>
    <row r="50" s="2" customFormat="1" ht="14.25" customHeight="1" spans="1:7">
      <c r="A50" s="46" t="s">
        <v>9</v>
      </c>
      <c r="B50" s="46" t="s">
        <v>10</v>
      </c>
      <c r="C50" s="48" t="s">
        <v>11</v>
      </c>
      <c r="D50" s="48" t="s">
        <v>12</v>
      </c>
      <c r="E50" s="48" t="s">
        <v>13</v>
      </c>
      <c r="F50" s="54"/>
      <c r="G50" s="55"/>
    </row>
    <row r="51" s="4" customFormat="1" ht="14.25" customHeight="1" spans="1:7">
      <c r="A51" s="83" t="s">
        <v>75</v>
      </c>
      <c r="B51" s="97" t="s">
        <v>15</v>
      </c>
      <c r="C51" s="74">
        <v>8300</v>
      </c>
      <c r="D51" s="65">
        <v>790.63669461</v>
      </c>
      <c r="E51" s="65">
        <f>C51*D51</f>
        <v>6562284.565263</v>
      </c>
      <c r="F51" s="59" t="s">
        <v>69</v>
      </c>
      <c r="G51" s="60" t="s">
        <v>76</v>
      </c>
    </row>
    <row r="52" s="4" customFormat="1" ht="14.25" customHeight="1" spans="1:7">
      <c r="A52" s="97" t="s">
        <v>77</v>
      </c>
      <c r="B52" s="97"/>
      <c r="C52" s="62"/>
      <c r="D52" s="62"/>
      <c r="E52" s="62">
        <v>33122.28</v>
      </c>
      <c r="F52" s="59"/>
      <c r="G52" s="60" t="s">
        <v>23</v>
      </c>
    </row>
    <row r="53" s="4" customFormat="1" ht="14.25" customHeight="1" spans="1:7">
      <c r="A53" s="97" t="s">
        <v>78</v>
      </c>
      <c r="B53" s="97"/>
      <c r="C53" s="62"/>
      <c r="D53" s="62"/>
      <c r="E53" s="62">
        <v>189967.5</v>
      </c>
      <c r="F53" s="59"/>
      <c r="G53" s="60" t="s">
        <v>23</v>
      </c>
    </row>
    <row r="54" ht="14.25" customHeight="1" spans="1:7">
      <c r="A54" s="61" t="s">
        <v>5</v>
      </c>
      <c r="B54" s="61"/>
      <c r="C54" s="64"/>
      <c r="D54" s="64"/>
      <c r="E54" s="48">
        <f>SUM(E51:E53)</f>
        <v>6785374.345263</v>
      </c>
      <c r="F54" s="59"/>
      <c r="G54" s="52"/>
    </row>
    <row r="55" ht="14.25" customHeight="1" spans="1:7">
      <c r="A55" s="46" t="s">
        <v>79</v>
      </c>
      <c r="B55" s="46"/>
      <c r="C55" s="46"/>
      <c r="D55" s="46"/>
      <c r="E55" s="46"/>
      <c r="F55" s="59"/>
      <c r="G55" s="52"/>
    </row>
    <row r="56" s="4" customFormat="1" ht="14.25" customHeight="1" spans="1:7">
      <c r="A56" s="61" t="s">
        <v>80</v>
      </c>
      <c r="B56" s="61"/>
      <c r="C56" s="62">
        <v>0</v>
      </c>
      <c r="D56" s="62" t="s">
        <v>81</v>
      </c>
      <c r="E56" s="48">
        <v>3144547.93</v>
      </c>
      <c r="F56" s="59"/>
      <c r="G56" s="60" t="s">
        <v>82</v>
      </c>
    </row>
    <row r="57" s="4" customFormat="1" ht="14.25" customHeight="1" spans="1:6">
      <c r="A57" s="38"/>
      <c r="B57" s="38"/>
      <c r="C57" s="98"/>
      <c r="D57" s="98"/>
      <c r="E57" s="99"/>
      <c r="F57" s="40"/>
    </row>
    <row r="58" s="4" customFormat="1" ht="14.25" customHeight="1" spans="1:6">
      <c r="A58" s="38"/>
      <c r="B58" s="38"/>
      <c r="C58" s="98"/>
      <c r="D58" s="98"/>
      <c r="E58" s="99"/>
      <c r="F58" s="40"/>
    </row>
    <row r="59" ht="13.5" spans="1:6">
      <c r="A59" s="41" t="s">
        <v>83</v>
      </c>
      <c r="C59" s="100" t="s">
        <v>84</v>
      </c>
      <c r="E59" s="100" t="s">
        <v>85</v>
      </c>
      <c r="F59" s="43"/>
    </row>
    <row r="60" ht="12" spans="1:6">
      <c r="A60" s="40"/>
      <c r="B60" s="40"/>
      <c r="C60" s="42"/>
      <c r="F60" s="43"/>
    </row>
    <row r="61" ht="12" spans="1:6">
      <c r="A61" s="40"/>
      <c r="B61" s="40"/>
      <c r="C61" s="42"/>
      <c r="F61" s="43"/>
    </row>
    <row r="62" ht="12" spans="1:6">
      <c r="A62" s="40"/>
      <c r="B62" s="40"/>
      <c r="C62" s="42"/>
      <c r="F62" s="43"/>
    </row>
    <row r="63" ht="12" spans="1:6">
      <c r="A63" s="40"/>
      <c r="B63" s="40"/>
      <c r="C63" s="42"/>
      <c r="F63" s="43"/>
    </row>
    <row r="64" ht="12" spans="1:6">
      <c r="A64" s="40"/>
      <c r="B64" s="40"/>
      <c r="C64" s="42"/>
      <c r="F64" s="43"/>
    </row>
    <row r="65" spans="6:6">
      <c r="F65" s="43"/>
    </row>
    <row r="66" spans="6:6">
      <c r="F66" s="43"/>
    </row>
    <row r="67" spans="6:6">
      <c r="F67" s="43"/>
    </row>
    <row r="68" spans="6:6">
      <c r="F68" s="43"/>
    </row>
    <row r="69" spans="6:6">
      <c r="F69" s="43"/>
    </row>
    <row r="70" spans="6:6">
      <c r="F70" s="43"/>
    </row>
    <row r="71" spans="6:6">
      <c r="F71" s="43"/>
    </row>
    <row r="72" spans="6:6">
      <c r="F72" s="43"/>
    </row>
    <row r="73" spans="6:6">
      <c r="F73" s="43"/>
    </row>
    <row r="74" spans="6:6">
      <c r="F74" s="43"/>
    </row>
    <row r="75" spans="6:6">
      <c r="F75" s="43"/>
    </row>
    <row r="76" spans="6:6">
      <c r="F76" s="43"/>
    </row>
    <row r="77" spans="6:6">
      <c r="F77" s="43"/>
    </row>
  </sheetData>
  <mergeCells count="6">
    <mergeCell ref="A1:G1"/>
    <mergeCell ref="A4:E4"/>
    <mergeCell ref="A11:E11"/>
    <mergeCell ref="A49:E49"/>
    <mergeCell ref="A55:E55"/>
    <mergeCell ref="F38:F39"/>
  </mergeCells>
  <pageMargins left="0.393700787401575" right="0.236220472440945" top="0.236220472440945" bottom="0.354330708661417" header="0.15748031496063" footer="0.196850393700787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D2" sqref="D2"/>
    </sheetView>
  </sheetViews>
  <sheetFormatPr defaultColWidth="9.14285714285714" defaultRowHeight="15" outlineLevelCol="5"/>
  <cols>
    <col min="1" max="1" width="12.8571428571429" customWidth="1"/>
    <col min="2" max="2" width="37.8571428571429" style="5" customWidth="1"/>
    <col min="3" max="3" width="21.8571428571429" style="5" customWidth="1"/>
    <col min="4" max="4" width="22.5714285714286" style="6" customWidth="1"/>
    <col min="5" max="5" width="40.5714285714286" style="5" customWidth="1"/>
    <col min="6" max="6" width="9.14285714285714" style="5"/>
  </cols>
  <sheetData>
    <row r="1" s="1" customFormat="1" ht="25.5" customHeight="1" spans="1:5">
      <c r="A1" s="7" t="s">
        <v>86</v>
      </c>
      <c r="B1" s="7"/>
      <c r="C1" s="7"/>
      <c r="D1" s="7"/>
      <c r="E1" s="7"/>
    </row>
    <row r="2" s="2" customFormat="1" ht="18" customHeight="1" spans="1:5">
      <c r="A2" s="8" t="s">
        <v>87</v>
      </c>
      <c r="B2" s="9" t="s">
        <v>9</v>
      </c>
      <c r="C2" s="9" t="s">
        <v>10</v>
      </c>
      <c r="D2" s="10" t="s">
        <v>88</v>
      </c>
      <c r="E2" s="11" t="s">
        <v>89</v>
      </c>
    </row>
    <row r="3" s="3" customFormat="1" ht="18" customHeight="1" spans="1:6">
      <c r="A3" s="12">
        <v>1</v>
      </c>
      <c r="B3" s="13" t="s">
        <v>24</v>
      </c>
      <c r="C3" s="13" t="s">
        <v>15</v>
      </c>
      <c r="D3" s="14">
        <v>2.15</v>
      </c>
      <c r="E3" s="15">
        <v>30100</v>
      </c>
      <c r="F3" s="16"/>
    </row>
    <row r="4" s="4" customFormat="1" ht="18" customHeight="1" spans="1:5">
      <c r="A4" s="17">
        <v>2</v>
      </c>
      <c r="B4" s="18" t="s">
        <v>33</v>
      </c>
      <c r="C4" s="19" t="s">
        <v>15</v>
      </c>
      <c r="D4" s="20">
        <v>6.569</v>
      </c>
      <c r="E4" s="21">
        <v>221075.75</v>
      </c>
    </row>
    <row r="5" s="4" customFormat="1" ht="18" customHeight="1" spans="1:5">
      <c r="A5" s="12">
        <v>3</v>
      </c>
      <c r="B5" s="18" t="s">
        <v>36</v>
      </c>
      <c r="C5" s="19" t="s">
        <v>15</v>
      </c>
      <c r="D5" s="20">
        <v>50.451</v>
      </c>
      <c r="E5" s="21">
        <v>871788.23</v>
      </c>
    </row>
    <row r="6" s="4" customFormat="1" ht="18" customHeight="1" spans="1:5">
      <c r="A6" s="17">
        <v>4</v>
      </c>
      <c r="B6" s="18" t="s">
        <v>37</v>
      </c>
      <c r="C6" s="19" t="s">
        <v>15</v>
      </c>
      <c r="D6" s="22">
        <v>116.02</v>
      </c>
      <c r="E6" s="21">
        <v>661029.75</v>
      </c>
    </row>
    <row r="7" s="3" customFormat="1" ht="18" customHeight="1" spans="1:5">
      <c r="A7" s="12">
        <v>5</v>
      </c>
      <c r="B7" s="23" t="s">
        <v>43</v>
      </c>
      <c r="C7" s="13" t="s">
        <v>15</v>
      </c>
      <c r="D7" s="24">
        <v>3.952</v>
      </c>
      <c r="E7" s="15">
        <v>91778.32</v>
      </c>
    </row>
    <row r="8" s="3" customFormat="1" ht="18" customHeight="1" spans="1:5">
      <c r="A8" s="17">
        <v>6</v>
      </c>
      <c r="B8" s="23" t="s">
        <v>44</v>
      </c>
      <c r="C8" s="13" t="s">
        <v>15</v>
      </c>
      <c r="D8" s="24">
        <v>5.835</v>
      </c>
      <c r="E8" s="15">
        <v>129316.9</v>
      </c>
    </row>
    <row r="9" s="4" customFormat="1" ht="18" customHeight="1" spans="1:5">
      <c r="A9" s="12">
        <v>7</v>
      </c>
      <c r="B9" s="25" t="s">
        <v>45</v>
      </c>
      <c r="C9" s="19" t="s">
        <v>46</v>
      </c>
      <c r="D9" s="22">
        <v>5.022</v>
      </c>
      <c r="E9" s="21">
        <v>27005.5</v>
      </c>
    </row>
    <row r="10" s="4" customFormat="1" ht="18" customHeight="1" spans="1:5">
      <c r="A10" s="17">
        <v>8</v>
      </c>
      <c r="B10" s="25" t="s">
        <v>47</v>
      </c>
      <c r="C10" s="19" t="s">
        <v>15</v>
      </c>
      <c r="D10" s="22">
        <v>9.004</v>
      </c>
      <c r="E10" s="21">
        <v>538117.58</v>
      </c>
    </row>
    <row r="11" s="4" customFormat="1" ht="18" customHeight="1" spans="1:5">
      <c r="A11" s="12">
        <v>9</v>
      </c>
      <c r="B11" s="26" t="s">
        <v>53</v>
      </c>
      <c r="C11" s="19" t="s">
        <v>49</v>
      </c>
      <c r="D11" s="27">
        <v>112.863</v>
      </c>
      <c r="E11" s="21">
        <v>365619.69</v>
      </c>
    </row>
    <row r="12" s="4" customFormat="1" ht="18" customHeight="1" spans="1:5">
      <c r="A12" s="17">
        <v>10</v>
      </c>
      <c r="B12" s="26" t="s">
        <v>90</v>
      </c>
      <c r="C12" s="19" t="s">
        <v>49</v>
      </c>
      <c r="D12" s="27">
        <v>77.475</v>
      </c>
      <c r="E12" s="21">
        <v>264189.75</v>
      </c>
    </row>
    <row r="13" s="4" customFormat="1" ht="18" customHeight="1" spans="1:5">
      <c r="A13" s="12">
        <v>11</v>
      </c>
      <c r="B13" s="26" t="s">
        <v>55</v>
      </c>
      <c r="C13" s="19" t="s">
        <v>49</v>
      </c>
      <c r="D13" s="27">
        <v>45.9972</v>
      </c>
      <c r="E13" s="21">
        <v>156850.45</v>
      </c>
    </row>
    <row r="14" s="4" customFormat="1" ht="18" customHeight="1" spans="1:5">
      <c r="A14" s="17">
        <v>12</v>
      </c>
      <c r="B14" s="26" t="s">
        <v>56</v>
      </c>
      <c r="C14" s="19" t="s">
        <v>49</v>
      </c>
      <c r="D14" s="27">
        <v>27.536</v>
      </c>
      <c r="E14" s="21">
        <v>3104.68</v>
      </c>
    </row>
    <row r="15" s="4" customFormat="1" ht="18" customHeight="1" spans="1:5">
      <c r="A15" s="12">
        <v>13</v>
      </c>
      <c r="B15" s="28" t="s">
        <v>57</v>
      </c>
      <c r="C15" s="19" t="s">
        <v>49</v>
      </c>
      <c r="D15" s="27">
        <v>143.567</v>
      </c>
      <c r="E15" s="21">
        <v>80589.76</v>
      </c>
    </row>
    <row r="16" s="4" customFormat="1" ht="18" customHeight="1" spans="1:5">
      <c r="A16" s="17">
        <v>14</v>
      </c>
      <c r="B16" s="28" t="s">
        <v>58</v>
      </c>
      <c r="C16" s="19" t="s">
        <v>49</v>
      </c>
      <c r="D16" s="29">
        <v>120</v>
      </c>
      <c r="E16" s="21">
        <v>238428</v>
      </c>
    </row>
    <row r="17" s="4" customFormat="1" ht="18" customHeight="1" spans="1:5">
      <c r="A17" s="12">
        <v>15</v>
      </c>
      <c r="B17" s="30" t="s">
        <v>59</v>
      </c>
      <c r="C17" s="19" t="s">
        <v>15</v>
      </c>
      <c r="D17" s="22">
        <v>2.504</v>
      </c>
      <c r="E17" s="21">
        <v>26415.6</v>
      </c>
    </row>
    <row r="18" s="4" customFormat="1" ht="18" customHeight="1" spans="1:5">
      <c r="A18" s="17">
        <v>16</v>
      </c>
      <c r="B18" s="18" t="s">
        <v>60</v>
      </c>
      <c r="C18" s="19" t="s">
        <v>15</v>
      </c>
      <c r="D18" s="22">
        <v>4.994</v>
      </c>
      <c r="E18" s="21">
        <v>490794.59</v>
      </c>
    </row>
    <row r="19" s="4" customFormat="1" ht="18" customHeight="1" spans="1:5">
      <c r="A19" s="12">
        <v>17</v>
      </c>
      <c r="B19" s="30" t="s">
        <v>61</v>
      </c>
      <c r="C19" s="19" t="s">
        <v>15</v>
      </c>
      <c r="D19" s="22">
        <v>1.323</v>
      </c>
      <c r="E19" s="21">
        <v>136276.81</v>
      </c>
    </row>
    <row r="20" s="3" customFormat="1" ht="18" customHeight="1" spans="1:6">
      <c r="A20" s="17">
        <v>18</v>
      </c>
      <c r="B20" s="31" t="s">
        <v>62</v>
      </c>
      <c r="C20" s="13" t="s">
        <v>15</v>
      </c>
      <c r="D20" s="24">
        <v>4.674</v>
      </c>
      <c r="E20" s="15">
        <v>107131.73</v>
      </c>
      <c r="F20" s="16"/>
    </row>
    <row r="21" s="3" customFormat="1" ht="18" customHeight="1" spans="1:6">
      <c r="A21" s="12">
        <v>19</v>
      </c>
      <c r="B21" s="23" t="s">
        <v>64</v>
      </c>
      <c r="C21" s="13" t="s">
        <v>15</v>
      </c>
      <c r="D21" s="24">
        <v>9.637</v>
      </c>
      <c r="E21" s="15">
        <v>531974.25</v>
      </c>
      <c r="F21" s="16"/>
    </row>
    <row r="22" s="4" customFormat="1" ht="18" customHeight="1" spans="1:5">
      <c r="A22" s="17">
        <v>20</v>
      </c>
      <c r="B22" s="25" t="s">
        <v>65</v>
      </c>
      <c r="C22" s="19" t="s">
        <v>15</v>
      </c>
      <c r="D22" s="22">
        <v>3.74</v>
      </c>
      <c r="E22" s="21">
        <v>316679.9</v>
      </c>
    </row>
    <row r="23" s="4" customFormat="1" ht="18" customHeight="1" spans="1:5">
      <c r="A23" s="12">
        <v>21</v>
      </c>
      <c r="B23" s="32" t="s">
        <v>66</v>
      </c>
      <c r="C23" s="19" t="s">
        <v>15</v>
      </c>
      <c r="D23" s="22">
        <v>12.702</v>
      </c>
      <c r="E23" s="21">
        <v>27454.48</v>
      </c>
    </row>
    <row r="24" s="4" customFormat="1" ht="18" customHeight="1" spans="1:5">
      <c r="A24" s="17">
        <v>22</v>
      </c>
      <c r="B24" s="23" t="s">
        <v>31</v>
      </c>
      <c r="C24" s="13" t="s">
        <v>15</v>
      </c>
      <c r="D24" s="24">
        <v>170</v>
      </c>
      <c r="E24" s="15">
        <v>255387.6</v>
      </c>
    </row>
    <row r="25" s="4" customFormat="1" ht="18" customHeight="1" spans="1:5">
      <c r="A25" s="12">
        <v>23</v>
      </c>
      <c r="B25" s="19" t="s">
        <v>91</v>
      </c>
      <c r="C25" s="19" t="s">
        <v>15</v>
      </c>
      <c r="D25" s="33">
        <v>30</v>
      </c>
      <c r="E25" s="21">
        <v>108000</v>
      </c>
    </row>
    <row r="26" s="4" customFormat="1" ht="18" customHeight="1" spans="1:5">
      <c r="A26" s="17">
        <v>24</v>
      </c>
      <c r="B26" s="34" t="s">
        <v>92</v>
      </c>
      <c r="C26" s="34" t="s">
        <v>15</v>
      </c>
      <c r="D26" s="35">
        <v>10</v>
      </c>
      <c r="E26" s="36">
        <v>15500</v>
      </c>
    </row>
    <row r="27" s="4" customFormat="1" ht="18" customHeight="1" spans="1:5">
      <c r="A27" s="12">
        <v>25</v>
      </c>
      <c r="B27" s="34" t="s">
        <v>93</v>
      </c>
      <c r="C27" s="17" t="s">
        <v>49</v>
      </c>
      <c r="D27" s="37">
        <v>625</v>
      </c>
      <c r="E27" s="36">
        <v>9565.63</v>
      </c>
    </row>
    <row r="28" s="5" customFormat="1"/>
    <row r="29" s="5" customFormat="1"/>
    <row r="30" s="5" customFormat="1" spans="2:5">
      <c r="B30" s="38"/>
      <c r="C30" s="39"/>
      <c r="D30" s="39"/>
      <c r="E30" s="40"/>
    </row>
    <row r="31" s="5" customFormat="1" spans="2:5">
      <c r="B31" s="38"/>
      <c r="C31" s="39"/>
      <c r="D31" s="39"/>
      <c r="E31" s="40"/>
    </row>
    <row r="32" s="5" customFormat="1" spans="2:4">
      <c r="B32" s="41"/>
      <c r="D32" s="41"/>
    </row>
    <row r="33" s="5" customFormat="1" spans="2:5">
      <c r="B33" s="40"/>
      <c r="C33" s="40"/>
      <c r="D33" s="42"/>
      <c r="E33" s="43"/>
    </row>
    <row r="34" s="5" customFormat="1" spans="2:5">
      <c r="B34" s="40"/>
      <c r="C34" s="40"/>
      <c r="D34" s="42"/>
      <c r="E34" s="40"/>
    </row>
    <row r="35" s="5" customFormat="1" spans="4:5">
      <c r="D35" s="6"/>
      <c r="E35" s="43"/>
    </row>
    <row r="36" s="5" customFormat="1" spans="4:5">
      <c r="D36" s="6"/>
      <c r="E36" s="43"/>
    </row>
    <row r="37" s="5" customFormat="1" spans="4:5">
      <c r="D37" s="6"/>
      <c r="E37" s="43"/>
    </row>
    <row r="38" s="5" customFormat="1" spans="4:5">
      <c r="D38" s="6"/>
      <c r="E38" s="43"/>
    </row>
    <row r="39" s="5" customFormat="1" spans="4:5">
      <c r="D39" s="6"/>
      <c r="E39" s="43"/>
    </row>
    <row r="40" s="5" customFormat="1" spans="4:5">
      <c r="D40" s="6"/>
      <c r="E40" s="43"/>
    </row>
    <row r="41" s="5" customFormat="1" spans="4:5">
      <c r="D41" s="6"/>
      <c r="E41" s="43"/>
    </row>
    <row r="42" s="5" customFormat="1" spans="4:5">
      <c r="D42" s="6"/>
      <c r="E42" s="43"/>
    </row>
    <row r="43" s="5" customFormat="1" spans="4:5">
      <c r="D43" s="6"/>
      <c r="E43" s="43"/>
    </row>
    <row r="44" s="5" customFormat="1" spans="4:5">
      <c r="D44" s="6"/>
      <c r="E44" s="43"/>
    </row>
    <row r="45" s="5" customFormat="1" spans="4:5">
      <c r="D45" s="6"/>
      <c r="E45" s="43"/>
    </row>
    <row r="46" s="5" customFormat="1" spans="4:5">
      <c r="D46" s="6"/>
      <c r="E46" s="43"/>
    </row>
  </sheetData>
  <mergeCells count="2">
    <mergeCell ref="A1:E1"/>
    <mergeCell ref="C30:D30"/>
  </mergeCells>
  <pageMargins left="1.14166666666667" right="0.75" top="0.511805555555556" bottom="0.432638888888889" header="0.156944444444444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存货明细</vt:lpstr>
      <vt:lpstr>建行新表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李xuán</cp:lastModifiedBy>
  <dcterms:created xsi:type="dcterms:W3CDTF">2018-08-10T00:58:00Z</dcterms:created>
  <cp:lastPrinted>2020-05-18T00:50:00Z</cp:lastPrinted>
  <dcterms:modified xsi:type="dcterms:W3CDTF">2020-12-10T03:04:12Z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