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comments1.xml><?xml version="1.0" encoding="utf-8"?>
<comments xmlns="http://schemas.openxmlformats.org/spreadsheetml/2006/main">
  <authors>
    <author>Administrator</author>
  </authors>
  <commentList>
    <comment ref="O4" authorId="0">
      <text>
        <r>
          <rPr>
            <b/>
            <sz val="9"/>
            <rFont val="宋体"/>
            <charset val="134"/>
          </rPr>
          <t>Administrator:</t>
        </r>
        <r>
          <rPr>
            <sz val="9"/>
            <rFont val="宋体"/>
            <charset val="134"/>
          </rPr>
          <t xml:space="preserve">
收据无明细，写的是2500*2</t>
        </r>
      </text>
    </comment>
  </commentList>
</comments>
</file>

<file path=xl/sharedStrings.xml><?xml version="1.0" encoding="utf-8"?>
<sst xmlns="http://schemas.openxmlformats.org/spreadsheetml/2006/main" count="95" uniqueCount="37">
  <si>
    <t>江苏聚力新能源有限公司职工债权公示表</t>
  </si>
  <si>
    <t>单位：元</t>
  </si>
  <si>
    <t>序号</t>
  </si>
  <si>
    <t>姓名</t>
  </si>
  <si>
    <t>入职时间</t>
  </si>
  <si>
    <t>岗位</t>
  </si>
  <si>
    <t>月均工资额</t>
  </si>
  <si>
    <t>工作年限</t>
  </si>
  <si>
    <t>经济补偿金</t>
  </si>
  <si>
    <t>应发合计</t>
  </si>
  <si>
    <t>张令诗</t>
  </si>
  <si>
    <t>仓管</t>
  </si>
  <si>
    <t>汪潇</t>
  </si>
  <si>
    <t>出纳</t>
  </si>
  <si>
    <t>代垫职工工资</t>
  </si>
  <si>
    <t>合计</t>
  </si>
  <si>
    <t>备注：根据《破产法》第四十八之规定，债务人所欠职工的工资和医疗、伤残补助、抚恤费用。所欠的应当划入职工个人账户的基本养老保险、基本医疗保险费用，以及法律法规规定应当支付给职工的补偿金由管理人调查后予以公示。由于企业破产致使员工失业，发放经济补偿金。</t>
  </si>
  <si>
    <t>代付聚力职工汪潇、张令诗工资明细表</t>
  </si>
  <si>
    <t>2017年</t>
  </si>
  <si>
    <t>1月</t>
  </si>
  <si>
    <t>2月</t>
  </si>
  <si>
    <t>3月</t>
  </si>
  <si>
    <t>4月</t>
  </si>
  <si>
    <t>5月</t>
  </si>
  <si>
    <t>6月</t>
  </si>
  <si>
    <t>7月</t>
  </si>
  <si>
    <t>8月</t>
  </si>
  <si>
    <t>9月</t>
  </si>
  <si>
    <t>10月</t>
  </si>
  <si>
    <t>中秋过节费</t>
  </si>
  <si>
    <t>11月</t>
  </si>
  <si>
    <t>12月</t>
  </si>
  <si>
    <t>年终奖</t>
  </si>
  <si>
    <t>2018年</t>
  </si>
  <si>
    <t>2019年</t>
  </si>
  <si>
    <t>2020年</t>
  </si>
  <si>
    <t>总计</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</si>
</sst>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0_ "/>
  </numFmts>
  <fonts count="30">
    <font>
      <sz val="11"/>
      <color theme="1"/>
      <name val="宋体"/>
      <charset val="134"/>
      <scheme val="minor"/>
    </font>
    <font>
      <b/>
      <sz val="18"/>
      <color theme="1"/>
      <name val="宋体"/>
      <charset val="134"/>
      <scheme val="minor"/>
    </font>
    <font>
      <b/>
      <sz val="11"/>
      <color theme="1"/>
      <name val="宋体"/>
      <charset val="134"/>
      <scheme val="minor"/>
    </font>
    <font>
      <sz val="9"/>
      <color theme="1"/>
      <name val="宋体"/>
      <charset val="134"/>
      <scheme val="minor"/>
    </font>
    <font>
      <b/>
      <sz val="9"/>
      <color theme="1"/>
      <name val="宋体"/>
      <charset val="134"/>
      <scheme val="minor"/>
    </font>
    <font>
      <sz val="8"/>
      <color theme="1"/>
      <name val="宋体"/>
      <charset val="134"/>
      <scheme val="minor"/>
    </font>
    <font>
      <b/>
      <sz val="8"/>
      <color theme="1"/>
      <name val="宋体"/>
      <charset val="134"/>
      <scheme val="minor"/>
    </font>
    <font>
      <b/>
      <sz val="18"/>
      <color theme="1"/>
      <name val="宋体"/>
      <charset val="134"/>
    </font>
    <font>
      <sz val="14"/>
      <color theme="1"/>
      <name val="宋体"/>
      <charset val="134"/>
    </font>
    <font>
      <b/>
      <sz val="11"/>
      <color theme="1"/>
      <name val="宋体"/>
      <charset val="0"/>
      <scheme val="minor"/>
    </font>
    <font>
      <b/>
      <sz val="11"/>
      <color rgb="FFFA7D00"/>
      <name val="宋体"/>
      <charset val="0"/>
      <scheme val="minor"/>
    </font>
    <font>
      <i/>
      <sz val="11"/>
      <color rgb="FF7F7F7F"/>
      <name val="宋体"/>
      <charset val="0"/>
      <scheme val="minor"/>
    </font>
    <font>
      <sz val="11"/>
      <color theme="0"/>
      <name val="宋体"/>
      <charset val="0"/>
      <scheme val="minor"/>
    </font>
    <font>
      <sz val="11"/>
      <color theme="1"/>
      <name val="宋体"/>
      <charset val="0"/>
      <scheme val="minor"/>
    </font>
    <font>
      <b/>
      <sz val="11"/>
      <color rgb="FF3F3F3F"/>
      <name val="宋体"/>
      <charset val="0"/>
      <scheme val="minor"/>
    </font>
    <font>
      <u/>
      <sz val="11"/>
      <color rgb="FF800080"/>
      <name val="宋体"/>
      <charset val="0"/>
      <scheme val="minor"/>
    </font>
    <font>
      <sz val="11"/>
      <color rgb="FF9C0006"/>
      <name val="宋体"/>
      <charset val="0"/>
      <scheme val="minor"/>
    </font>
    <font>
      <b/>
      <sz val="18"/>
      <color theme="3"/>
      <name val="宋体"/>
      <charset val="134"/>
      <scheme val="minor"/>
    </font>
    <font>
      <sz val="11"/>
      <color rgb="FF3F3F76"/>
      <name val="宋体"/>
      <charset val="0"/>
      <scheme val="minor"/>
    </font>
    <font>
      <sz val="11"/>
      <color rgb="FFFF0000"/>
      <name val="宋体"/>
      <charset val="0"/>
      <scheme val="minor"/>
    </font>
    <font>
      <u/>
      <sz val="11"/>
      <color rgb="FF0000FF"/>
      <name val="宋体"/>
      <charset val="0"/>
      <scheme val="minor"/>
    </font>
    <font>
      <b/>
      <sz val="15"/>
      <color theme="3"/>
      <name val="宋体"/>
      <charset val="134"/>
      <scheme val="minor"/>
    </font>
    <font>
      <b/>
      <sz val="11"/>
      <color theme="3"/>
      <name val="宋体"/>
      <charset val="134"/>
      <scheme val="minor"/>
    </font>
    <font>
      <sz val="11"/>
      <color rgb="FFFA7D00"/>
      <name val="宋体"/>
      <charset val="0"/>
      <scheme val="minor"/>
    </font>
    <font>
      <b/>
      <sz val="13"/>
      <color theme="3"/>
      <name val="宋体"/>
      <charset val="134"/>
      <scheme val="minor"/>
    </font>
    <font>
      <sz val="11"/>
      <color rgb="FF006100"/>
      <name val="宋体"/>
      <charset val="0"/>
      <scheme val="minor"/>
    </font>
    <font>
      <b/>
      <sz val="11"/>
      <color rgb="FFFFFFFF"/>
      <name val="宋体"/>
      <charset val="0"/>
      <scheme val="minor"/>
    </font>
    <font>
      <sz val="11"/>
      <color rgb="FF9C6500"/>
      <name val="宋体"/>
      <charset val="0"/>
      <scheme val="minor"/>
    </font>
    <font>
      <b/>
      <sz val="9"/>
      <name val="宋体"/>
      <charset val="134"/>
    </font>
    <font>
      <sz val="9"/>
      <name val="宋体"/>
      <charset val="134"/>
    </font>
  </fonts>
  <fills count="33">
    <fill>
      <patternFill patternType="none"/>
    </fill>
    <fill>
      <patternFill patternType="gray125"/>
    </fill>
    <fill>
      <patternFill patternType="solid">
        <fgColor rgb="FFF2F2F2"/>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5"/>
        <bgColor indexed="64"/>
      </patternFill>
    </fill>
    <fill>
      <patternFill patternType="solid">
        <fgColor theme="6" tint="0.599993896298105"/>
        <bgColor indexed="64"/>
      </patternFill>
    </fill>
    <fill>
      <patternFill patternType="solid">
        <fgColor rgb="FFFFCC9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4"/>
        <bgColor indexed="64"/>
      </patternFill>
    </fill>
    <fill>
      <patternFill patternType="solid">
        <fgColor theme="7"/>
        <bgColor indexed="64"/>
      </patternFill>
    </fill>
    <fill>
      <patternFill patternType="solid">
        <fgColor theme="5"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4" borderId="0" applyNumberFormat="0" applyBorder="0" applyAlignment="0" applyProtection="0">
      <alignment vertical="center"/>
    </xf>
    <xf numFmtId="0" fontId="18" fillId="8"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7"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2" fillId="10"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3" borderId="7" applyNumberFormat="0" applyFont="0" applyAlignment="0" applyProtection="0">
      <alignment vertical="center"/>
    </xf>
    <xf numFmtId="0" fontId="12" fillId="14" borderId="0" applyNumberFormat="0" applyBorder="0" applyAlignment="0" applyProtection="0">
      <alignment vertical="center"/>
    </xf>
    <xf numFmtId="0" fontId="2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1" fillId="0" borderId="8" applyNumberFormat="0" applyFill="0" applyAlignment="0" applyProtection="0">
      <alignment vertical="center"/>
    </xf>
    <xf numFmtId="0" fontId="24" fillId="0" borderId="8" applyNumberFormat="0" applyFill="0" applyAlignment="0" applyProtection="0">
      <alignment vertical="center"/>
    </xf>
    <xf numFmtId="0" fontId="12" fillId="17" borderId="0" applyNumberFormat="0" applyBorder="0" applyAlignment="0" applyProtection="0">
      <alignment vertical="center"/>
    </xf>
    <xf numFmtId="0" fontId="22" fillId="0" borderId="10" applyNumberFormat="0" applyFill="0" applyAlignment="0" applyProtection="0">
      <alignment vertical="center"/>
    </xf>
    <xf numFmtId="0" fontId="12" fillId="3" borderId="0" applyNumberFormat="0" applyBorder="0" applyAlignment="0" applyProtection="0">
      <alignment vertical="center"/>
    </xf>
    <xf numFmtId="0" fontId="14" fillId="2" borderId="6" applyNumberFormat="0" applyAlignment="0" applyProtection="0">
      <alignment vertical="center"/>
    </xf>
    <xf numFmtId="0" fontId="10" fillId="2" borderId="5" applyNumberFormat="0" applyAlignment="0" applyProtection="0">
      <alignment vertical="center"/>
    </xf>
    <xf numFmtId="0" fontId="26" fillId="19" borderId="11" applyNumberFormat="0" applyAlignment="0" applyProtection="0">
      <alignment vertical="center"/>
    </xf>
    <xf numFmtId="0" fontId="13" fillId="20" borderId="0" applyNumberFormat="0" applyBorder="0" applyAlignment="0" applyProtection="0">
      <alignment vertical="center"/>
    </xf>
    <xf numFmtId="0" fontId="12" fillId="6" borderId="0" applyNumberFormat="0" applyBorder="0" applyAlignment="0" applyProtection="0">
      <alignment vertical="center"/>
    </xf>
    <xf numFmtId="0" fontId="23" fillId="0" borderId="9" applyNumberFormat="0" applyFill="0" applyAlignment="0" applyProtection="0">
      <alignment vertical="center"/>
    </xf>
    <xf numFmtId="0" fontId="9" fillId="0" borderId="4" applyNumberFormat="0" applyFill="0" applyAlignment="0" applyProtection="0">
      <alignment vertical="center"/>
    </xf>
    <xf numFmtId="0" fontId="25" fillId="16" borderId="0" applyNumberFormat="0" applyBorder="0" applyAlignment="0" applyProtection="0">
      <alignment vertical="center"/>
    </xf>
    <xf numFmtId="0" fontId="27" fillId="22" borderId="0" applyNumberFormat="0" applyBorder="0" applyAlignment="0" applyProtection="0">
      <alignment vertical="center"/>
    </xf>
    <xf numFmtId="0" fontId="13" fillId="23" borderId="0" applyNumberFormat="0" applyBorder="0" applyAlignment="0" applyProtection="0">
      <alignment vertical="center"/>
    </xf>
    <xf numFmtId="0" fontId="12" fillId="26" borderId="0" applyNumberFormat="0" applyBorder="0" applyAlignment="0" applyProtection="0">
      <alignment vertical="center"/>
    </xf>
    <xf numFmtId="0" fontId="13" fillId="15" borderId="0" applyNumberFormat="0" applyBorder="0" applyAlignment="0" applyProtection="0">
      <alignment vertical="center"/>
    </xf>
    <xf numFmtId="0" fontId="13" fillId="21" borderId="0" applyNumberFormat="0" applyBorder="0" applyAlignment="0" applyProtection="0">
      <alignment vertical="center"/>
    </xf>
    <xf numFmtId="0" fontId="13" fillId="9" borderId="0" applyNumberFormat="0" applyBorder="0" applyAlignment="0" applyProtection="0">
      <alignment vertical="center"/>
    </xf>
    <xf numFmtId="0" fontId="13" fillId="28" borderId="0" applyNumberFormat="0" applyBorder="0" applyAlignment="0" applyProtection="0">
      <alignment vertical="center"/>
    </xf>
    <xf numFmtId="0" fontId="12" fillId="29" borderId="0" applyNumberFormat="0" applyBorder="0" applyAlignment="0" applyProtection="0">
      <alignment vertical="center"/>
    </xf>
    <xf numFmtId="0" fontId="12" fillId="27"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12" fillId="25" borderId="0" applyNumberFormat="0" applyBorder="0" applyAlignment="0" applyProtection="0">
      <alignment vertical="center"/>
    </xf>
    <xf numFmtId="0" fontId="13" fillId="32" borderId="0" applyNumberFormat="0" applyBorder="0" applyAlignment="0" applyProtection="0">
      <alignment vertical="center"/>
    </xf>
    <xf numFmtId="0" fontId="12" fillId="18" borderId="0" applyNumberFormat="0" applyBorder="0" applyAlignment="0" applyProtection="0">
      <alignment vertical="center"/>
    </xf>
    <xf numFmtId="0" fontId="12" fillId="12" borderId="0" applyNumberFormat="0" applyBorder="0" applyAlignment="0" applyProtection="0">
      <alignment vertical="center"/>
    </xf>
    <xf numFmtId="0" fontId="13" fillId="24" borderId="0" applyNumberFormat="0" applyBorder="0" applyAlignment="0" applyProtection="0">
      <alignment vertical="center"/>
    </xf>
    <xf numFmtId="0" fontId="12" fillId="11" borderId="0" applyNumberFormat="0" applyBorder="0" applyAlignment="0" applyProtection="0">
      <alignment vertical="center"/>
    </xf>
  </cellStyleXfs>
  <cellXfs count="20">
    <xf numFmtId="0" fontId="0" fillId="0" borderId="0" xfId="0">
      <alignment vertical="center"/>
    </xf>
    <xf numFmtId="49" fontId="0" fillId="0" borderId="0" xfId="0" applyNumberFormat="1">
      <alignment vertical="center"/>
    </xf>
    <xf numFmtId="0" fontId="0" fillId="0" borderId="0" xfId="0" applyNumberFormat="1">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176" fontId="5" fillId="0" borderId="1" xfId="0" applyNumberFormat="1" applyFont="1" applyBorder="1" applyAlignment="1">
      <alignment horizontal="center" vertical="center"/>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0" xfId="0" applyFont="1" applyAlignment="1">
      <alignment horizontal="center" vertical="center"/>
    </xf>
    <xf numFmtId="176" fontId="6" fillId="0" borderId="1" xfId="0" applyNumberFormat="1" applyFont="1" applyBorder="1" applyAlignment="1">
      <alignment horizontal="center" vertical="center"/>
    </xf>
    <xf numFmtId="0" fontId="5" fillId="0" borderId="0" xfId="0" applyFont="1" applyAlignment="1">
      <alignment horizontal="center" vertical="center"/>
    </xf>
    <xf numFmtId="0" fontId="6" fillId="0" borderId="3" xfId="0" applyFont="1" applyBorder="1" applyAlignment="1">
      <alignment horizontal="center" vertical="center"/>
    </xf>
    <xf numFmtId="0" fontId="7" fillId="0" borderId="0" xfId="0" applyFont="1" applyAlignment="1">
      <alignment horizontal="center" vertical="center"/>
    </xf>
    <xf numFmtId="0" fontId="8" fillId="0" borderId="1" xfId="0" applyFont="1" applyBorder="1" applyAlignment="1">
      <alignment horizontal="left" vertical="top" wrapText="1"/>
    </xf>
    <xf numFmtId="0" fontId="8" fillId="0" borderId="1" xfId="0" applyFont="1" applyBorder="1" applyAlignment="1">
      <alignment horizontal="justify" vertical="top" wrapText="1"/>
    </xf>
    <xf numFmtId="0" fontId="0" fillId="0" borderId="0" xfId="0"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customXml" Target="../customXml/item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tabSelected="1" workbookViewId="0">
      <selection activeCell="K6" sqref="K6"/>
    </sheetView>
  </sheetViews>
  <sheetFormatPr defaultColWidth="9" defaultRowHeight="13.5" outlineLevelRow="7" outlineLevelCol="7"/>
  <cols>
    <col min="1" max="1" width="5.625" customWidth="1"/>
    <col min="2" max="2" width="8" customWidth="1"/>
    <col min="3" max="3" width="10.375" customWidth="1"/>
    <col min="4" max="4" width="5.625" customWidth="1"/>
    <col min="5" max="5" width="10.375" customWidth="1"/>
    <col min="6" max="7" width="9" customWidth="1"/>
    <col min="8" max="8" width="13.125" customWidth="1"/>
    <col min="14" max="14" width="10.375"/>
  </cols>
  <sheetData>
    <row r="1" ht="22.5" spans="1:8">
      <c r="A1" s="16" t="s">
        <v>0</v>
      </c>
      <c r="B1" s="16"/>
      <c r="C1" s="16"/>
      <c r="D1" s="16"/>
      <c r="E1" s="16"/>
      <c r="F1" s="16"/>
      <c r="G1" s="16"/>
      <c r="H1" s="16"/>
    </row>
    <row r="2" ht="20.25" customHeight="1" spans="1:8">
      <c r="A2" s="17" t="s">
        <v>1</v>
      </c>
      <c r="B2" s="17"/>
      <c r="C2" s="17"/>
      <c r="D2" s="17"/>
      <c r="E2" s="17"/>
      <c r="F2" s="17"/>
      <c r="G2" s="17"/>
      <c r="H2" s="17"/>
    </row>
    <row r="3" ht="37.5" spans="1:8">
      <c r="A3" s="18" t="s">
        <v>2</v>
      </c>
      <c r="B3" s="18" t="s">
        <v>3</v>
      </c>
      <c r="C3" s="18" t="s">
        <v>4</v>
      </c>
      <c r="D3" s="18" t="s">
        <v>5</v>
      </c>
      <c r="E3" s="18" t="s">
        <v>6</v>
      </c>
      <c r="F3" s="18" t="s">
        <v>7</v>
      </c>
      <c r="G3" s="18" t="s">
        <v>8</v>
      </c>
      <c r="H3" s="18" t="s">
        <v>9</v>
      </c>
    </row>
    <row r="4" ht="18.75" spans="1:8">
      <c r="A4" s="18">
        <v>1</v>
      </c>
      <c r="B4" s="18" t="s">
        <v>10</v>
      </c>
      <c r="C4" s="18">
        <v>2010.12</v>
      </c>
      <c r="D4" s="18" t="s">
        <v>11</v>
      </c>
      <c r="E4" s="18">
        <v>2781.9</v>
      </c>
      <c r="F4" s="18">
        <v>10</v>
      </c>
      <c r="G4" s="18">
        <f>E4*F4</f>
        <v>27819</v>
      </c>
      <c r="H4" s="18">
        <f>G4</f>
        <v>27819</v>
      </c>
    </row>
    <row r="5" ht="18.75" spans="1:8">
      <c r="A5" s="18">
        <v>2</v>
      </c>
      <c r="B5" s="18" t="s">
        <v>12</v>
      </c>
      <c r="C5" s="18">
        <v>2011.09</v>
      </c>
      <c r="D5" s="18" t="s">
        <v>13</v>
      </c>
      <c r="E5" s="18">
        <v>2723.76</v>
      </c>
      <c r="F5" s="18">
        <v>9</v>
      </c>
      <c r="G5" s="18">
        <f>E5*F5</f>
        <v>24513.84</v>
      </c>
      <c r="H5" s="18">
        <f>G5</f>
        <v>24513.84</v>
      </c>
    </row>
    <row r="6" ht="37.5" spans="1:8">
      <c r="A6" s="18">
        <v>3</v>
      </c>
      <c r="B6" s="18" t="s">
        <v>14</v>
      </c>
      <c r="C6" s="18"/>
      <c r="D6" s="18"/>
      <c r="E6" s="18"/>
      <c r="F6" s="18"/>
      <c r="G6" s="18"/>
      <c r="H6" s="18">
        <v>253648.93</v>
      </c>
    </row>
    <row r="7" ht="18.75" spans="1:8">
      <c r="A7" s="17" t="s">
        <v>15</v>
      </c>
      <c r="B7" s="17"/>
      <c r="C7" s="17"/>
      <c r="D7" s="17"/>
      <c r="E7" s="17"/>
      <c r="F7" s="17"/>
      <c r="G7" s="17"/>
      <c r="H7" s="18">
        <f>H4+H5+H6</f>
        <v>305981.77</v>
      </c>
    </row>
    <row r="8" ht="48" customHeight="1" spans="1:8">
      <c r="A8" s="19" t="s">
        <v>16</v>
      </c>
      <c r="B8" s="19"/>
      <c r="C8" s="19"/>
      <c r="D8" s="19"/>
      <c r="E8" s="19"/>
      <c r="F8" s="19"/>
      <c r="G8" s="19"/>
      <c r="H8" s="19"/>
    </row>
  </sheetData>
  <mergeCells count="4">
    <mergeCell ref="A1:H1"/>
    <mergeCell ref="A2:H2"/>
    <mergeCell ref="A7:G7"/>
    <mergeCell ref="A8:H8"/>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5"/>
  <sheetViews>
    <sheetView workbookViewId="0">
      <selection activeCell="A26" sqref="A26"/>
    </sheetView>
  </sheetViews>
  <sheetFormatPr defaultColWidth="9" defaultRowHeight="13.5"/>
  <cols>
    <col min="1" max="1" width="5.5" style="3" customWidth="1"/>
    <col min="2" max="11" width="7.875" style="3" customWidth="1"/>
    <col min="12" max="12" width="7.25" style="3" customWidth="1"/>
    <col min="13" max="14" width="9.25" style="3" customWidth="1"/>
    <col min="15" max="15" width="9.125" style="3" customWidth="1"/>
    <col min="16" max="16" width="10.375" style="3" customWidth="1"/>
    <col min="17" max="17" width="10.375" style="3"/>
    <col min="18" max="16381" width="9" style="3"/>
  </cols>
  <sheetData>
    <row r="1" s="3" customFormat="1" ht="35" customHeight="1" spans="1:16384">
      <c r="A1" s="4" t="s">
        <v>17</v>
      </c>
      <c r="B1" s="4"/>
      <c r="C1" s="4"/>
      <c r="D1" s="4"/>
      <c r="E1" s="4"/>
      <c r="F1" s="4"/>
      <c r="G1" s="4"/>
      <c r="H1" s="4"/>
      <c r="I1" s="4"/>
      <c r="J1" s="4"/>
      <c r="K1" s="4"/>
      <c r="L1" s="4"/>
      <c r="M1" s="4"/>
      <c r="N1" s="4"/>
      <c r="O1" s="4"/>
      <c r="P1" s="4"/>
      <c r="XFB1"/>
      <c r="XFC1"/>
      <c r="XFD1"/>
    </row>
    <row r="2" s="3" customFormat="1" ht="18" customHeight="1" spans="1:16384">
      <c r="A2" s="5" t="s">
        <v>18</v>
      </c>
      <c r="B2" s="5"/>
      <c r="C2" s="5"/>
      <c r="D2" s="5"/>
      <c r="E2" s="5"/>
      <c r="F2" s="5"/>
      <c r="G2" s="5"/>
      <c r="H2" s="5"/>
      <c r="I2" s="5"/>
      <c r="J2" s="5"/>
      <c r="K2" s="5"/>
      <c r="L2" s="5"/>
      <c r="M2" s="5"/>
      <c r="N2" s="5"/>
      <c r="O2" s="5"/>
      <c r="P2" s="5"/>
      <c r="XFB2"/>
      <c r="XFC2"/>
      <c r="XFD2"/>
    </row>
    <row r="3" s="3" customFormat="1" ht="18" customHeight="1" spans="1:16384">
      <c r="A3" s="6"/>
      <c r="B3" s="7" t="s">
        <v>19</v>
      </c>
      <c r="C3" s="7" t="s">
        <v>20</v>
      </c>
      <c r="D3" s="7" t="s">
        <v>21</v>
      </c>
      <c r="E3" s="7" t="s">
        <v>22</v>
      </c>
      <c r="F3" s="7" t="s">
        <v>23</v>
      </c>
      <c r="G3" s="7" t="s">
        <v>24</v>
      </c>
      <c r="H3" s="7" t="s">
        <v>25</v>
      </c>
      <c r="I3" s="7" t="s">
        <v>26</v>
      </c>
      <c r="J3" s="7" t="s">
        <v>27</v>
      </c>
      <c r="K3" s="7" t="s">
        <v>28</v>
      </c>
      <c r="L3" s="7" t="s">
        <v>29</v>
      </c>
      <c r="M3" s="7" t="s">
        <v>30</v>
      </c>
      <c r="N3" s="7" t="s">
        <v>31</v>
      </c>
      <c r="O3" s="7" t="s">
        <v>32</v>
      </c>
      <c r="P3" s="7" t="s">
        <v>15</v>
      </c>
      <c r="XFB3"/>
      <c r="XFC3"/>
      <c r="XFD3"/>
    </row>
    <row r="4" s="3" customFormat="1" ht="18" customHeight="1" spans="1:16384">
      <c r="A4" s="8" t="s">
        <v>12</v>
      </c>
      <c r="B4" s="9">
        <v>0</v>
      </c>
      <c r="C4" s="9">
        <v>0</v>
      </c>
      <c r="D4" s="9">
        <v>0</v>
      </c>
      <c r="E4" s="9">
        <v>2100</v>
      </c>
      <c r="F4" s="9">
        <v>2283.9</v>
      </c>
      <c r="G4" s="9">
        <v>2100</v>
      </c>
      <c r="H4" s="9">
        <v>2100</v>
      </c>
      <c r="I4" s="9">
        <v>2100</v>
      </c>
      <c r="J4" s="9">
        <v>2100</v>
      </c>
      <c r="K4" s="9">
        <v>3111.45</v>
      </c>
      <c r="L4" s="9">
        <v>600</v>
      </c>
      <c r="M4" s="9">
        <v>2400</v>
      </c>
      <c r="N4" s="9">
        <v>2611.5</v>
      </c>
      <c r="O4" s="9">
        <v>2500</v>
      </c>
      <c r="P4" s="13">
        <f t="shared" ref="P4:P6" si="0">SUM(B4:O4)</f>
        <v>24006.85</v>
      </c>
      <c r="XFB4"/>
      <c r="XFC4"/>
      <c r="XFD4"/>
    </row>
    <row r="5" s="3" customFormat="1" ht="18" customHeight="1" spans="1:16384">
      <c r="A5" s="8" t="s">
        <v>10</v>
      </c>
      <c r="B5" s="9">
        <v>0</v>
      </c>
      <c r="C5" s="9">
        <v>0</v>
      </c>
      <c r="D5" s="9">
        <v>0</v>
      </c>
      <c r="E5" s="9">
        <v>3059.6</v>
      </c>
      <c r="F5" s="9">
        <v>2600</v>
      </c>
      <c r="G5" s="9">
        <v>2600</v>
      </c>
      <c r="H5" s="9">
        <v>2600</v>
      </c>
      <c r="I5" s="9">
        <v>2600</v>
      </c>
      <c r="J5" s="9">
        <v>2600</v>
      </c>
      <c r="K5" s="9">
        <v>3863.54</v>
      </c>
      <c r="L5" s="9"/>
      <c r="M5" s="9">
        <v>2600</v>
      </c>
      <c r="N5" s="9">
        <v>2829.8</v>
      </c>
      <c r="O5" s="9">
        <v>2500</v>
      </c>
      <c r="P5" s="13">
        <f t="shared" si="0"/>
        <v>27852.94</v>
      </c>
      <c r="XFB5"/>
      <c r="XFC5"/>
      <c r="XFD5"/>
    </row>
    <row r="6" s="3" customFormat="1" ht="18" customHeight="1" spans="1:16384">
      <c r="A6" s="8" t="s">
        <v>15</v>
      </c>
      <c r="B6" s="9">
        <v>0</v>
      </c>
      <c r="C6" s="9">
        <v>0</v>
      </c>
      <c r="D6" s="9">
        <v>0</v>
      </c>
      <c r="E6" s="9">
        <f t="shared" ref="E6:O6" si="1">SUM(E4:E5)</f>
        <v>5159.6</v>
      </c>
      <c r="F6" s="9">
        <f t="shared" si="1"/>
        <v>4883.9</v>
      </c>
      <c r="G6" s="9">
        <f t="shared" si="1"/>
        <v>4700</v>
      </c>
      <c r="H6" s="9">
        <f t="shared" si="1"/>
        <v>4700</v>
      </c>
      <c r="I6" s="9">
        <f t="shared" si="1"/>
        <v>4700</v>
      </c>
      <c r="J6" s="9">
        <f t="shared" si="1"/>
        <v>4700</v>
      </c>
      <c r="K6" s="9">
        <f t="shared" si="1"/>
        <v>6974.99</v>
      </c>
      <c r="L6" s="9">
        <f t="shared" si="1"/>
        <v>600</v>
      </c>
      <c r="M6" s="9">
        <f t="shared" si="1"/>
        <v>5000</v>
      </c>
      <c r="N6" s="9">
        <f t="shared" si="1"/>
        <v>5441.3</v>
      </c>
      <c r="O6" s="9">
        <f t="shared" si="1"/>
        <v>5000</v>
      </c>
      <c r="P6" s="13">
        <f t="shared" si="0"/>
        <v>51859.79</v>
      </c>
      <c r="XFB6"/>
      <c r="XFC6"/>
      <c r="XFD6"/>
    </row>
    <row r="7" s="3" customFormat="1" ht="18" customHeight="1" spans="1:16384">
      <c r="A7" s="10" t="s">
        <v>33</v>
      </c>
      <c r="B7" s="11"/>
      <c r="C7" s="11"/>
      <c r="D7" s="11"/>
      <c r="E7" s="11"/>
      <c r="F7" s="11"/>
      <c r="G7" s="11"/>
      <c r="H7" s="11"/>
      <c r="I7" s="11"/>
      <c r="J7" s="11"/>
      <c r="K7" s="11"/>
      <c r="L7" s="11"/>
      <c r="M7" s="11"/>
      <c r="N7" s="11"/>
      <c r="O7" s="14"/>
      <c r="P7" s="14"/>
      <c r="XFB7"/>
      <c r="XFC7"/>
      <c r="XFD7"/>
    </row>
    <row r="8" s="3" customFormat="1" ht="18" customHeight="1" spans="1:16384">
      <c r="A8" s="8"/>
      <c r="B8" s="10" t="s">
        <v>19</v>
      </c>
      <c r="C8" s="10" t="s">
        <v>20</v>
      </c>
      <c r="D8" s="10" t="s">
        <v>21</v>
      </c>
      <c r="E8" s="10" t="s">
        <v>22</v>
      </c>
      <c r="F8" s="10" t="s">
        <v>23</v>
      </c>
      <c r="G8" s="10" t="s">
        <v>24</v>
      </c>
      <c r="H8" s="10" t="s">
        <v>25</v>
      </c>
      <c r="I8" s="10" t="s">
        <v>26</v>
      </c>
      <c r="J8" s="10" t="s">
        <v>27</v>
      </c>
      <c r="K8" s="10" t="s">
        <v>28</v>
      </c>
      <c r="L8" s="10" t="s">
        <v>29</v>
      </c>
      <c r="M8" s="10" t="s">
        <v>30</v>
      </c>
      <c r="N8" s="10" t="s">
        <v>31</v>
      </c>
      <c r="O8" s="10" t="s">
        <v>32</v>
      </c>
      <c r="P8" s="10" t="s">
        <v>15</v>
      </c>
      <c r="XFB8"/>
      <c r="XFC8"/>
      <c r="XFD8"/>
    </row>
    <row r="9" s="3" customFormat="1" ht="18" customHeight="1" spans="1:16384">
      <c r="A9" s="8" t="s">
        <v>12</v>
      </c>
      <c r="B9" s="9">
        <v>2400</v>
      </c>
      <c r="C9" s="9">
        <v>4275.86</v>
      </c>
      <c r="D9" s="9">
        <v>2400</v>
      </c>
      <c r="E9" s="9">
        <v>2611.5</v>
      </c>
      <c r="F9" s="9">
        <v>2611.5</v>
      </c>
      <c r="G9" s="9">
        <v>2611.5</v>
      </c>
      <c r="H9" s="9">
        <v>2400</v>
      </c>
      <c r="I9" s="9">
        <v>2400</v>
      </c>
      <c r="J9" s="9">
        <v>2611.5</v>
      </c>
      <c r="K9" s="9">
        <v>3351.72</v>
      </c>
      <c r="L9" s="9">
        <v>0</v>
      </c>
      <c r="M9" s="9">
        <v>2400</v>
      </c>
      <c r="N9" s="9">
        <v>2400</v>
      </c>
      <c r="O9" s="9">
        <v>2000</v>
      </c>
      <c r="P9" s="13">
        <f t="shared" ref="P9:P11" si="2">SUM(B9:O9)</f>
        <v>34473.58</v>
      </c>
      <c r="XFB9"/>
      <c r="XFC9"/>
      <c r="XFD9"/>
    </row>
    <row r="10" s="3" customFormat="1" ht="18" customHeight="1" spans="1:16384">
      <c r="A10" s="8" t="s">
        <v>10</v>
      </c>
      <c r="B10" s="9">
        <v>2600</v>
      </c>
      <c r="C10" s="9">
        <v>4554.02</v>
      </c>
      <c r="D10" s="9">
        <v>2600</v>
      </c>
      <c r="E10" s="9">
        <v>2829.8</v>
      </c>
      <c r="F10" s="9">
        <v>2829.8</v>
      </c>
      <c r="G10" s="9">
        <v>2829.8</v>
      </c>
      <c r="H10" s="9">
        <v>2600</v>
      </c>
      <c r="I10" s="9">
        <v>2600</v>
      </c>
      <c r="J10" s="9">
        <v>2829.8</v>
      </c>
      <c r="K10" s="9">
        <v>3634.46</v>
      </c>
      <c r="L10" s="9">
        <v>0</v>
      </c>
      <c r="M10" s="9">
        <v>2600</v>
      </c>
      <c r="N10" s="9">
        <v>2600</v>
      </c>
      <c r="O10" s="9">
        <v>2000</v>
      </c>
      <c r="P10" s="13">
        <f t="shared" si="2"/>
        <v>37107.68</v>
      </c>
      <c r="XFB10"/>
      <c r="XFC10"/>
      <c r="XFD10"/>
    </row>
    <row r="11" s="3" customFormat="1" ht="18" customHeight="1" spans="1:16384">
      <c r="A11" s="8" t="s">
        <v>15</v>
      </c>
      <c r="B11" s="9">
        <f t="shared" ref="B11:O11" si="3">SUM(B9:B10)</f>
        <v>5000</v>
      </c>
      <c r="C11" s="9">
        <f t="shared" si="3"/>
        <v>8829.88</v>
      </c>
      <c r="D11" s="9">
        <f t="shared" si="3"/>
        <v>5000</v>
      </c>
      <c r="E11" s="9">
        <f t="shared" si="3"/>
        <v>5441.3</v>
      </c>
      <c r="F11" s="9">
        <f t="shared" si="3"/>
        <v>5441.3</v>
      </c>
      <c r="G11" s="9">
        <f t="shared" si="3"/>
        <v>5441.3</v>
      </c>
      <c r="H11" s="9">
        <f t="shared" si="3"/>
        <v>5000</v>
      </c>
      <c r="I11" s="9">
        <f t="shared" si="3"/>
        <v>5000</v>
      </c>
      <c r="J11" s="9">
        <f t="shared" si="3"/>
        <v>5441.3</v>
      </c>
      <c r="K11" s="9">
        <f t="shared" si="3"/>
        <v>6986.18</v>
      </c>
      <c r="L11" s="9">
        <f t="shared" si="3"/>
        <v>0</v>
      </c>
      <c r="M11" s="9">
        <f t="shared" si="3"/>
        <v>5000</v>
      </c>
      <c r="N11" s="9">
        <f t="shared" si="3"/>
        <v>5000</v>
      </c>
      <c r="O11" s="9">
        <f t="shared" si="3"/>
        <v>4000</v>
      </c>
      <c r="P11" s="13">
        <f t="shared" si="2"/>
        <v>71581.26</v>
      </c>
      <c r="XFB11"/>
      <c r="XFC11"/>
      <c r="XFD11"/>
    </row>
    <row r="12" s="3" customFormat="1" ht="18" customHeight="1" spans="1:16384">
      <c r="A12" s="12" t="s">
        <v>34</v>
      </c>
      <c r="B12" s="12"/>
      <c r="C12" s="12"/>
      <c r="D12" s="12"/>
      <c r="E12" s="12"/>
      <c r="F12" s="12"/>
      <c r="G12" s="12"/>
      <c r="H12" s="12"/>
      <c r="I12" s="12"/>
      <c r="J12" s="12"/>
      <c r="K12" s="12"/>
      <c r="L12" s="12"/>
      <c r="M12" s="12"/>
      <c r="N12" s="12"/>
      <c r="O12" s="14"/>
      <c r="P12" s="14"/>
      <c r="XFB12"/>
      <c r="XFC12"/>
      <c r="XFD12"/>
    </row>
    <row r="13" s="3" customFormat="1" ht="18" customHeight="1" spans="1:16384">
      <c r="A13" s="8"/>
      <c r="B13" s="10" t="s">
        <v>19</v>
      </c>
      <c r="C13" s="10" t="s">
        <v>20</v>
      </c>
      <c r="D13" s="10" t="s">
        <v>21</v>
      </c>
      <c r="E13" s="10" t="s">
        <v>22</v>
      </c>
      <c r="F13" s="10" t="s">
        <v>23</v>
      </c>
      <c r="G13" s="10" t="s">
        <v>24</v>
      </c>
      <c r="H13" s="10" t="s">
        <v>25</v>
      </c>
      <c r="I13" s="10" t="s">
        <v>26</v>
      </c>
      <c r="J13" s="10" t="s">
        <v>27</v>
      </c>
      <c r="K13" s="10" t="s">
        <v>28</v>
      </c>
      <c r="L13" s="10" t="s">
        <v>29</v>
      </c>
      <c r="M13" s="10" t="s">
        <v>30</v>
      </c>
      <c r="N13" s="10" t="s">
        <v>31</v>
      </c>
      <c r="O13" s="10" t="s">
        <v>32</v>
      </c>
      <c r="P13" s="10" t="s">
        <v>15</v>
      </c>
      <c r="XFB13"/>
      <c r="XFC13"/>
      <c r="XFD13"/>
    </row>
    <row r="14" s="3" customFormat="1" ht="18" customHeight="1" spans="1:16384">
      <c r="A14" s="8" t="s">
        <v>12</v>
      </c>
      <c r="B14" s="9">
        <v>4487.36</v>
      </c>
      <c r="C14" s="9">
        <v>2400</v>
      </c>
      <c r="D14" s="9">
        <v>2400</v>
      </c>
      <c r="E14" s="9">
        <v>2611.5</v>
      </c>
      <c r="F14" s="9">
        <v>2611.5</v>
      </c>
      <c r="G14" s="9">
        <v>2611.5</v>
      </c>
      <c r="H14" s="9">
        <v>2400</v>
      </c>
      <c r="I14" s="9">
        <v>2400</v>
      </c>
      <c r="J14" s="9">
        <v>2611.5</v>
      </c>
      <c r="K14" s="9">
        <v>3351.72</v>
      </c>
      <c r="L14" s="9">
        <v>0</v>
      </c>
      <c r="M14" s="9">
        <v>2400</v>
      </c>
      <c r="N14" s="9">
        <v>2400</v>
      </c>
      <c r="O14" s="9">
        <v>2000</v>
      </c>
      <c r="P14" s="13">
        <f t="shared" ref="P14:P16" si="4">SUM(B14:O14)</f>
        <v>34685.08</v>
      </c>
      <c r="XFB14"/>
      <c r="XFC14"/>
      <c r="XFD14"/>
    </row>
    <row r="15" s="3" customFormat="1" ht="18" customHeight="1" spans="1:16384">
      <c r="A15" s="8" t="s">
        <v>10</v>
      </c>
      <c r="B15" s="9">
        <v>4783.1</v>
      </c>
      <c r="C15" s="9">
        <v>2600</v>
      </c>
      <c r="D15" s="9">
        <v>2600</v>
      </c>
      <c r="E15" s="9">
        <v>2829.8</v>
      </c>
      <c r="F15" s="9">
        <v>2829.8</v>
      </c>
      <c r="G15" s="9">
        <v>2829.8</v>
      </c>
      <c r="H15" s="9">
        <v>2600</v>
      </c>
      <c r="I15" s="9">
        <v>2600</v>
      </c>
      <c r="J15" s="9">
        <v>2829.8</v>
      </c>
      <c r="K15" s="9">
        <v>3634.46</v>
      </c>
      <c r="L15" s="9">
        <v>0</v>
      </c>
      <c r="M15" s="9">
        <v>2600</v>
      </c>
      <c r="N15" s="9">
        <v>2600</v>
      </c>
      <c r="O15" s="9">
        <v>2000</v>
      </c>
      <c r="P15" s="13">
        <f t="shared" si="4"/>
        <v>37336.76</v>
      </c>
      <c r="XFB15"/>
      <c r="XFC15"/>
      <c r="XFD15"/>
    </row>
    <row r="16" s="3" customFormat="1" ht="18" customHeight="1" spans="1:16384">
      <c r="A16" s="8" t="s">
        <v>15</v>
      </c>
      <c r="B16" s="9">
        <f t="shared" ref="B16:O16" si="5">SUM(B14:B15)</f>
        <v>9270.46</v>
      </c>
      <c r="C16" s="9">
        <f t="shared" si="5"/>
        <v>5000</v>
      </c>
      <c r="D16" s="9">
        <f t="shared" si="5"/>
        <v>5000</v>
      </c>
      <c r="E16" s="9">
        <f t="shared" si="5"/>
        <v>5441.3</v>
      </c>
      <c r="F16" s="9">
        <f t="shared" si="5"/>
        <v>5441.3</v>
      </c>
      <c r="G16" s="9">
        <f t="shared" si="5"/>
        <v>5441.3</v>
      </c>
      <c r="H16" s="9">
        <f t="shared" si="5"/>
        <v>5000</v>
      </c>
      <c r="I16" s="9">
        <f t="shared" si="5"/>
        <v>5000</v>
      </c>
      <c r="J16" s="9">
        <f t="shared" si="5"/>
        <v>5441.3</v>
      </c>
      <c r="K16" s="9">
        <f t="shared" si="5"/>
        <v>6986.18</v>
      </c>
      <c r="L16" s="9">
        <f t="shared" si="5"/>
        <v>0</v>
      </c>
      <c r="M16" s="9">
        <f t="shared" si="5"/>
        <v>5000</v>
      </c>
      <c r="N16" s="9">
        <f t="shared" si="5"/>
        <v>5000</v>
      </c>
      <c r="O16" s="9">
        <f t="shared" si="5"/>
        <v>4000</v>
      </c>
      <c r="P16" s="13">
        <f t="shared" si="4"/>
        <v>72021.84</v>
      </c>
      <c r="XFB16"/>
      <c r="XFC16"/>
      <c r="XFD16"/>
    </row>
    <row r="17" s="3" customFormat="1" ht="18" customHeight="1" spans="1:16384">
      <c r="A17" s="10" t="s">
        <v>35</v>
      </c>
      <c r="B17" s="10"/>
      <c r="C17" s="10"/>
      <c r="D17" s="10"/>
      <c r="E17" s="10"/>
      <c r="F17" s="10"/>
      <c r="G17" s="10"/>
      <c r="H17" s="10"/>
      <c r="I17" s="10"/>
      <c r="J17" s="10"/>
      <c r="K17" s="10"/>
      <c r="L17" s="10"/>
      <c r="M17" s="10"/>
      <c r="N17" s="15"/>
      <c r="O17" s="14"/>
      <c r="P17" s="14"/>
      <c r="XFB17"/>
      <c r="XFC17"/>
      <c r="XFD17"/>
    </row>
    <row r="18" s="3" customFormat="1" ht="18" customHeight="1" spans="1:16384">
      <c r="A18" s="8"/>
      <c r="B18" s="10" t="s">
        <v>19</v>
      </c>
      <c r="C18" s="10" t="s">
        <v>20</v>
      </c>
      <c r="D18" s="10" t="s">
        <v>21</v>
      </c>
      <c r="E18" s="10" t="s">
        <v>22</v>
      </c>
      <c r="F18" s="10" t="s">
        <v>23</v>
      </c>
      <c r="G18" s="10" t="s">
        <v>24</v>
      </c>
      <c r="H18" s="10" t="s">
        <v>25</v>
      </c>
      <c r="I18" s="10" t="s">
        <v>26</v>
      </c>
      <c r="J18" s="10" t="s">
        <v>27</v>
      </c>
      <c r="K18" s="10" t="s">
        <v>28</v>
      </c>
      <c r="L18" s="10" t="s">
        <v>29</v>
      </c>
      <c r="M18" s="10" t="s">
        <v>30</v>
      </c>
      <c r="N18" s="10" t="s">
        <v>31</v>
      </c>
      <c r="O18" s="10" t="s">
        <v>32</v>
      </c>
      <c r="P18" s="10" t="s">
        <v>15</v>
      </c>
      <c r="XFB18"/>
      <c r="XFC18"/>
      <c r="XFD18"/>
    </row>
    <row r="19" s="3" customFormat="1" ht="18" customHeight="1" spans="1:16384">
      <c r="A19" s="8" t="s">
        <v>12</v>
      </c>
      <c r="B19" s="9">
        <v>4487.36</v>
      </c>
      <c r="C19" s="9">
        <v>2400</v>
      </c>
      <c r="D19" s="9">
        <v>2400</v>
      </c>
      <c r="E19" s="9">
        <v>2611.5</v>
      </c>
      <c r="F19" s="9">
        <v>2611.5</v>
      </c>
      <c r="G19" s="9">
        <v>2611.5</v>
      </c>
      <c r="H19" s="9">
        <v>2611.5</v>
      </c>
      <c r="I19" s="9">
        <v>2400</v>
      </c>
      <c r="J19" s="9">
        <v>3351.72</v>
      </c>
      <c r="K19" s="9">
        <v>2400</v>
      </c>
      <c r="L19" s="9">
        <v>0</v>
      </c>
      <c r="M19" s="9">
        <v>2400</v>
      </c>
      <c r="N19" s="9">
        <v>0</v>
      </c>
      <c r="O19" s="9">
        <v>0</v>
      </c>
      <c r="P19" s="13">
        <f t="shared" ref="P19:P21" si="6">SUM(B19:O19)</f>
        <v>30285.08</v>
      </c>
      <c r="XFB19"/>
      <c r="XFC19"/>
      <c r="XFD19"/>
    </row>
    <row r="20" s="3" customFormat="1" ht="18" customHeight="1" spans="1:16384">
      <c r="A20" s="8" t="s">
        <v>10</v>
      </c>
      <c r="B20" s="9">
        <v>2829.08</v>
      </c>
      <c r="C20" s="9">
        <v>2600</v>
      </c>
      <c r="D20" s="9">
        <v>2600</v>
      </c>
      <c r="E20" s="9">
        <v>2829.8</v>
      </c>
      <c r="F20" s="9">
        <v>2829.8</v>
      </c>
      <c r="G20" s="9">
        <v>2829.8</v>
      </c>
      <c r="H20" s="9">
        <v>2829.8</v>
      </c>
      <c r="I20" s="9">
        <v>2600</v>
      </c>
      <c r="J20" s="9">
        <v>3634.46</v>
      </c>
      <c r="K20" s="9">
        <v>2600</v>
      </c>
      <c r="L20" s="9">
        <v>0</v>
      </c>
      <c r="M20" s="9">
        <v>2600</v>
      </c>
      <c r="N20" s="9">
        <v>0</v>
      </c>
      <c r="O20" s="9">
        <v>0</v>
      </c>
      <c r="P20" s="13">
        <f t="shared" si="6"/>
        <v>30782.74</v>
      </c>
      <c r="XFB20"/>
      <c r="XFC20"/>
      <c r="XFD20"/>
    </row>
    <row r="21" s="3" customFormat="1" ht="18" customHeight="1" spans="1:16384">
      <c r="A21" s="8" t="s">
        <v>15</v>
      </c>
      <c r="B21" s="9">
        <f t="shared" ref="B21:O21" si="7">SUM(B19:B20)</f>
        <v>7316.44</v>
      </c>
      <c r="C21" s="9">
        <f t="shared" si="7"/>
        <v>5000</v>
      </c>
      <c r="D21" s="9">
        <f t="shared" si="7"/>
        <v>5000</v>
      </c>
      <c r="E21" s="9">
        <f t="shared" si="7"/>
        <v>5441.3</v>
      </c>
      <c r="F21" s="9">
        <f t="shared" si="7"/>
        <v>5441.3</v>
      </c>
      <c r="G21" s="9">
        <f t="shared" si="7"/>
        <v>5441.3</v>
      </c>
      <c r="H21" s="9">
        <f t="shared" si="7"/>
        <v>5441.3</v>
      </c>
      <c r="I21" s="9">
        <f t="shared" si="7"/>
        <v>5000</v>
      </c>
      <c r="J21" s="9">
        <f t="shared" si="7"/>
        <v>6986.18</v>
      </c>
      <c r="K21" s="9">
        <f t="shared" si="7"/>
        <v>5000</v>
      </c>
      <c r="L21" s="9">
        <f t="shared" si="7"/>
        <v>0</v>
      </c>
      <c r="M21" s="9">
        <f t="shared" si="7"/>
        <v>5000</v>
      </c>
      <c r="N21" s="9">
        <f t="shared" si="7"/>
        <v>0</v>
      </c>
      <c r="O21" s="9">
        <f t="shared" si="7"/>
        <v>0</v>
      </c>
      <c r="P21" s="13">
        <f t="shared" si="6"/>
        <v>61067.82</v>
      </c>
      <c r="XFB21"/>
      <c r="XFC21"/>
      <c r="XFD21"/>
    </row>
    <row r="22" s="3" customFormat="1" ht="18" customHeight="1" spans="1:16384">
      <c r="A22" s="10" t="s">
        <v>36</v>
      </c>
      <c r="B22" s="9">
        <f t="shared" ref="B22:P22" si="8">B6+B11+B16+B21</f>
        <v>21586.9</v>
      </c>
      <c r="C22" s="9">
        <f t="shared" si="8"/>
        <v>18829.88</v>
      </c>
      <c r="D22" s="9">
        <f t="shared" si="8"/>
        <v>15000</v>
      </c>
      <c r="E22" s="9">
        <f t="shared" si="8"/>
        <v>21483.5</v>
      </c>
      <c r="F22" s="9">
        <f t="shared" si="8"/>
        <v>21207.8</v>
      </c>
      <c r="G22" s="9">
        <f t="shared" si="8"/>
        <v>21023.9</v>
      </c>
      <c r="H22" s="9">
        <f t="shared" si="8"/>
        <v>20141.3</v>
      </c>
      <c r="I22" s="9">
        <f t="shared" si="8"/>
        <v>19700</v>
      </c>
      <c r="J22" s="9">
        <f t="shared" si="8"/>
        <v>22568.78</v>
      </c>
      <c r="K22" s="9">
        <f t="shared" si="8"/>
        <v>25947.35</v>
      </c>
      <c r="L22" s="9">
        <f t="shared" si="8"/>
        <v>600</v>
      </c>
      <c r="M22" s="9">
        <f t="shared" si="8"/>
        <v>20000</v>
      </c>
      <c r="N22" s="9">
        <f t="shared" si="8"/>
        <v>15441.3</v>
      </c>
      <c r="O22" s="9">
        <f t="shared" si="8"/>
        <v>13000</v>
      </c>
      <c r="P22" s="13">
        <f t="shared" si="8"/>
        <v>256530.71</v>
      </c>
      <c r="XFB22"/>
      <c r="XFC22"/>
      <c r="XFD22"/>
    </row>
    <row r="25" spans="1:1">
      <c r="A25" s="3">
        <v>10757.6</v>
      </c>
    </row>
  </sheetData>
  <mergeCells count="5">
    <mergeCell ref="A1:P1"/>
    <mergeCell ref="A2:P2"/>
    <mergeCell ref="A7:N7"/>
    <mergeCell ref="A12:N12"/>
    <mergeCell ref="A17:N17"/>
  </mergeCells>
  <pageMargins left="0.75" right="0.75" top="1" bottom="1" header="0.5" footer="0.5"/>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B44"/>
  <sheetViews>
    <sheetView topLeftCell="A19" workbookViewId="0">
      <selection activeCell="B19" sqref="B$1:B$1048576"/>
    </sheetView>
  </sheetViews>
  <sheetFormatPr defaultColWidth="9" defaultRowHeight="13.5" outlineLevelCol="1"/>
  <cols>
    <col min="2" max="2" width="9" style="1"/>
  </cols>
  <sheetData>
    <row r="2" spans="2:2">
      <c r="B2" s="2">
        <v>10757.6</v>
      </c>
    </row>
    <row r="3" spans="2:2">
      <c r="B3" s="2">
        <v>10252.1</v>
      </c>
    </row>
    <row r="4" spans="2:2">
      <c r="B4" s="2">
        <v>9838.4</v>
      </c>
    </row>
    <row r="5" spans="2:2">
      <c r="B5" s="2">
        <v>600</v>
      </c>
    </row>
    <row r="6" spans="2:2">
      <c r="B6" s="2">
        <v>8778.79</v>
      </c>
    </row>
    <row r="7" spans="2:2">
      <c r="B7" s="2">
        <v>4469.2</v>
      </c>
    </row>
    <row r="8" spans="2:2">
      <c r="B8" s="2">
        <v>4910.5</v>
      </c>
    </row>
    <row r="9" spans="2:2">
      <c r="B9" s="2">
        <v>5000</v>
      </c>
    </row>
    <row r="10" spans="2:2">
      <c r="B10" s="2">
        <v>4469.2</v>
      </c>
    </row>
    <row r="11" spans="2:2">
      <c r="B11" s="2">
        <v>8239.44</v>
      </c>
    </row>
    <row r="12" spans="2:2">
      <c r="B12" s="2">
        <v>4409.56</v>
      </c>
    </row>
    <row r="13" spans="2:2">
      <c r="B13" s="2">
        <v>4910.5</v>
      </c>
    </row>
    <row r="14" spans="2:2">
      <c r="B14" s="2">
        <v>4910.5</v>
      </c>
    </row>
    <row r="15" spans="2:2">
      <c r="B15" s="2">
        <v>4910.5</v>
      </c>
    </row>
    <row r="16" spans="2:2">
      <c r="B16" s="2">
        <v>4469.2</v>
      </c>
    </row>
    <row r="17" spans="2:2">
      <c r="B17" s="2">
        <v>4469.2</v>
      </c>
    </row>
    <row r="18" spans="2:2">
      <c r="B18" s="2">
        <v>4910.5</v>
      </c>
    </row>
    <row r="19" spans="2:2">
      <c r="B19" s="2">
        <v>6455.38</v>
      </c>
    </row>
    <row r="20" spans="2:2">
      <c r="B20" s="2">
        <v>4469.2</v>
      </c>
    </row>
    <row r="21" spans="2:2">
      <c r="B21" s="2">
        <v>4469.2</v>
      </c>
    </row>
    <row r="22" spans="2:2">
      <c r="B22" s="2">
        <v>5500</v>
      </c>
    </row>
    <row r="23" spans="2:2">
      <c r="B23" s="2">
        <v>8739.66</v>
      </c>
    </row>
    <row r="24" spans="2:2">
      <c r="B24" s="2">
        <v>4469.2</v>
      </c>
    </row>
    <row r="25" spans="2:2">
      <c r="B25" s="2">
        <v>4469.2</v>
      </c>
    </row>
    <row r="26" spans="2:2">
      <c r="B26" s="2">
        <v>4910.5</v>
      </c>
    </row>
    <row r="27" spans="2:2">
      <c r="B27" s="2">
        <v>4910.5</v>
      </c>
    </row>
    <row r="28" spans="2:2">
      <c r="B28" s="2">
        <v>4910.5</v>
      </c>
    </row>
    <row r="29" spans="2:2">
      <c r="B29" s="2">
        <v>4469.2</v>
      </c>
    </row>
    <row r="30" spans="2:2">
      <c r="B30" s="2">
        <v>4469.2</v>
      </c>
    </row>
    <row r="31" spans="2:2">
      <c r="B31" s="2">
        <v>4910.5</v>
      </c>
    </row>
    <row r="32" spans="2:2">
      <c r="B32" s="2">
        <v>6455.38</v>
      </c>
    </row>
    <row r="33" spans="2:2">
      <c r="B33" s="2">
        <v>4469.2</v>
      </c>
    </row>
    <row r="34" spans="2:2">
      <c r="B34" s="2">
        <v>6785.64</v>
      </c>
    </row>
    <row r="35" spans="2:2">
      <c r="B35" s="2">
        <v>4469.2</v>
      </c>
    </row>
    <row r="36" spans="2:2">
      <c r="B36" s="2">
        <v>4469.2</v>
      </c>
    </row>
    <row r="37" spans="2:2">
      <c r="B37" s="2">
        <v>5070.5</v>
      </c>
    </row>
    <row r="38" spans="2:2">
      <c r="B38" s="2">
        <v>5070.5</v>
      </c>
    </row>
    <row r="39" spans="2:2">
      <c r="B39" s="2">
        <v>5070.5</v>
      </c>
    </row>
    <row r="40" spans="2:2">
      <c r="B40" s="2">
        <v>4629.2</v>
      </c>
    </row>
    <row r="41" spans="2:2">
      <c r="B41" s="2">
        <v>4629.2</v>
      </c>
    </row>
    <row r="42" spans="2:2">
      <c r="B42" s="2">
        <v>6615.38</v>
      </c>
    </row>
    <row r="43" spans="2:2">
      <c r="B43" s="2">
        <v>5000</v>
      </c>
    </row>
    <row r="44" spans="2:2">
      <c r="B44" s="2">
        <v>5000</v>
      </c>
    </row>
  </sheetData>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comments xmlns="https://web.wps.cn/et/2018/main" xmlns:s="http://schemas.openxmlformats.org/spreadsheetml/2006/main">
  <commentList sheetStid="2">
    <comment s:ref="O4" rgbClr="5AC458"/>
  </commentList>
</comments>
</file>

<file path=customXml/itemProps1.xml><?xml version="1.0" encoding="utf-8"?>
<ds:datastoreItem xmlns:ds="http://schemas.openxmlformats.org/officeDocument/2006/customXml" ds:itemID="{06A0048C-2381-489B-AA07-9611017176EA}">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我是谁</cp:lastModifiedBy>
  <dcterms:created xsi:type="dcterms:W3CDTF">2022-01-05T01:18:00Z</dcterms:created>
  <dcterms:modified xsi:type="dcterms:W3CDTF">2022-01-05T08:30:21Z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BBBFFAE997A6459C8D6320809E90405A</vt:lpwstr>
  </property>
  <property fmtid="{D5CDD505-2E9C-101B-9397-08002B2CF9AE}" pid="3" name="KSOProductBuildVer">
    <vt:lpwstr>2052-11.1.0.11194</vt:lpwstr>
  </property>
</Properties>
</file>