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665" windowHeight="8434" firstSheet="3"/>
  </bookViews>
  <sheets>
    <sheet name="破产财产分配可得额明细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<sst xmlns="http://schemas.openxmlformats.org/spreadsheetml/2006/main" count="40" uniqueCount="34">
  <si>
    <t>崇左市友谊大道（友谊茗城）第1栋、第4栋共28间抵押商铺变价款可得额分配明细</t>
  </si>
  <si>
    <t>一、执行方案变价款</t>
  </si>
  <si>
    <t>编号</t>
  </si>
  <si>
    <t>类别</t>
  </si>
  <si>
    <t>金额（元）</t>
  </si>
  <si>
    <t>崇左市友谊大道（友谊茗城）第1栋101号、102号、103号、105号商铺变价款</t>
  </si>
  <si>
    <t>崇左市友谊大道（友谊茗城）第4栋101号、102号、103号、104号、105号、106号、107号、108号、109号、110号、111号、112号、113号、114号、115号、116号、117号、118号、119号、120号、121号、122号、123号、124号商铺变价款</t>
  </si>
  <si>
    <t>第1-2项合计</t>
  </si>
  <si>
    <t>二、因处置变现商铺而产生的各项费用、管理抵押物报酬</t>
  </si>
  <si>
    <t>清偿、支付数额（元）</t>
  </si>
  <si>
    <t>清偿率</t>
  </si>
  <si>
    <t>备注</t>
  </si>
  <si>
    <t>破产案件受理费</t>
  </si>
  <si>
    <t>按交费通知书执行</t>
  </si>
  <si>
    <t>分摊评估费</t>
  </si>
  <si>
    <t>计算方法为：
分摊评估费金额=评估服务费×（变现商铺评估市场价/德达公司总体资产评估市场价）</t>
  </si>
  <si>
    <t>税费</t>
  </si>
  <si>
    <t>含预征土地增值税331,079.74元、地方教育附加税11,035.99元、教育费附加税16,553.99元、城市维护建设税38,625.97元、增值税551,799.57元、印花税5793.9元</t>
  </si>
  <si>
    <t>跨行转账手续费</t>
  </si>
  <si>
    <t>对公跨行柜台转账汇款手续费：每笔1万元以下（含1万元），收费不超过5元；1万元—10万元（含10万元），不超过10元；10万元—50万元（含50万元），不超过15元；50万元—100万元（含100万元），不超过20元；100万元以上，不超过0.002%，最高收费200元。</t>
  </si>
  <si>
    <t>预留需分摊的审计费</t>
  </si>
  <si>
    <t>审计费因其特殊性，需在最终分配时进行统一核定。若预留审计费在承担应分摊部分后还有剩余的，将全额分配给中小担保公司，若预留款不足以支付审计费用的，不足部分则在后续应分配中小担保公司款项中扣减。</t>
  </si>
  <si>
    <t>管理抵押物报酬金额</t>
  </si>
  <si>
    <t>计算方法为：
本表第1项+第2项-（第3项+第4项+第5项+第6项+第7项）</t>
  </si>
  <si>
    <t>第3-8项合计</t>
  </si>
  <si>
    <t>三、抵押担保债权</t>
  </si>
  <si>
    <t>债权人名称</t>
  </si>
  <si>
    <t>债权金额（元）</t>
  </si>
  <si>
    <t>清偿数额（元）</t>
  </si>
  <si>
    <t>广西中小企业融资担保有限公司</t>
  </si>
  <si>
    <t>计算方法为：
本表第1项+第2项-（第3项+第4项+第5项+第6项+第7项+第8项）</t>
  </si>
  <si>
    <t>南宁市金通小额贷款有限公司</t>
  </si>
  <si>
    <t>对本表第1项变价款无抵押优先权。
对本表第2项变价款抵押优先权为第二顺位，第一顺位权利人为中小担保公司未得全部清偿，故金通小贷公司无可得清偿款。</t>
  </si>
  <si>
    <t>制表时间：2024年3月20日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</si>
</sst>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00%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rgb="FF000000"/>
      <name val="等线"/>
      <charset val="134"/>
    </font>
    <font>
      <b/>
      <sz val="11"/>
      <color rgb="FF000000"/>
      <name val="等线"/>
      <charset val="134"/>
    </font>
    <font>
      <b/>
      <sz val="11"/>
      <color theme="1"/>
      <name val="等线"/>
      <charset val="134"/>
    </font>
    <font>
      <sz val="11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6" borderId="15" applyNumberFormat="0" applyAlignment="0" applyProtection="0">
      <alignment vertical="center"/>
    </xf>
    <xf numFmtId="0" fontId="17" fillId="6" borderId="14" applyNumberFormat="0" applyAlignment="0" applyProtection="0">
      <alignment vertical="center"/>
    </xf>
    <xf numFmtId="0" fontId="18" fillId="7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 wrapText="1"/>
    </xf>
    <xf numFmtId="4" fontId="2" fillId="0" borderId="0" xfId="0" applyNumberFormat="1" applyFont="1" applyAlignment="1">
      <alignment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3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" fontId="0" fillId="0" borderId="0" xfId="0" applyNumberFormat="1" applyAlignment="1">
      <alignment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7" fontId="5" fillId="0" borderId="1" xfId="3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tabSelected="1" zoomScale="70" zoomScaleNormal="70" workbookViewId="0">
      <selection activeCell="D18" sqref="D18"/>
    </sheetView>
  </sheetViews>
  <sheetFormatPr defaultColWidth="9" defaultRowHeight="14.1" outlineLevelCol="7"/>
  <cols>
    <col min="1" max="1" width="11.5765765765766" style="1" customWidth="1"/>
    <col min="2" max="2" width="53.1261261261261" style="1" customWidth="1"/>
    <col min="3" max="3" width="15.2522522522523" style="1" customWidth="1"/>
    <col min="4" max="4" width="20.2522522522523" style="1" customWidth="1"/>
    <col min="5" max="5" width="12.5855855855856" style="1" customWidth="1"/>
    <col min="6" max="6" width="26.6216216216216" style="1" customWidth="1"/>
    <col min="7" max="7" width="11.6306306306306" style="1"/>
    <col min="8" max="8" width="12.8738738738739" style="1"/>
    <col min="9" max="16384" width="9" style="1"/>
  </cols>
  <sheetData>
    <row r="1" ht="32" customHeight="1" spans="1:6">
      <c r="A1" s="4" t="s">
        <v>0</v>
      </c>
      <c r="B1" s="4"/>
      <c r="C1" s="4"/>
      <c r="D1" s="4"/>
      <c r="E1" s="4"/>
      <c r="F1" s="4"/>
    </row>
    <row r="2" s="1" customFormat="1" ht="32" customHeight="1" spans="1:6">
      <c r="A2" s="5" t="s">
        <v>1</v>
      </c>
      <c r="B2" s="5"/>
      <c r="C2" s="5"/>
      <c r="D2" s="5"/>
      <c r="E2" s="5"/>
      <c r="F2" s="5"/>
    </row>
    <row r="3" s="1" customFormat="1" ht="32" customHeight="1" spans="1:6">
      <c r="A3" s="6" t="s">
        <v>2</v>
      </c>
      <c r="B3" s="7" t="s">
        <v>3</v>
      </c>
      <c r="C3" s="8" t="s">
        <v>4</v>
      </c>
      <c r="D3" s="9"/>
      <c r="E3" s="9"/>
      <c r="F3" s="10"/>
    </row>
    <row r="4" s="2" customFormat="1" ht="41" customHeight="1" spans="1:6">
      <c r="A4" s="11">
        <v>1</v>
      </c>
      <c r="B4" s="11" t="s">
        <v>5</v>
      </c>
      <c r="C4" s="12">
        <v>2246434</v>
      </c>
      <c r="D4" s="13"/>
      <c r="E4" s="13"/>
      <c r="F4" s="14"/>
    </row>
    <row r="5" s="2" customFormat="1" ht="82" customHeight="1" spans="1:6">
      <c r="A5" s="11">
        <v>2</v>
      </c>
      <c r="B5" s="11" t="s">
        <v>6</v>
      </c>
      <c r="C5" s="12">
        <v>9341357</v>
      </c>
      <c r="D5" s="13"/>
      <c r="E5" s="13"/>
      <c r="F5" s="14"/>
    </row>
    <row r="6" s="2" customFormat="1" ht="28" customHeight="1" spans="1:6">
      <c r="A6" s="15" t="s">
        <v>7</v>
      </c>
      <c r="B6" s="15"/>
      <c r="C6" s="16">
        <f>SUM(C4:D5)</f>
        <v>11587791</v>
      </c>
      <c r="D6" s="17"/>
      <c r="E6" s="17"/>
      <c r="F6" s="18"/>
    </row>
    <row r="7" s="2" customFormat="1" ht="28" customHeight="1" spans="1:6">
      <c r="A7" s="19" t="s">
        <v>8</v>
      </c>
      <c r="B7" s="20"/>
      <c r="C7" s="20"/>
      <c r="D7" s="20"/>
      <c r="E7" s="20"/>
      <c r="F7" s="21"/>
    </row>
    <row r="8" s="3" customFormat="1" ht="28.3" spans="1:8">
      <c r="A8" s="22" t="s">
        <v>2</v>
      </c>
      <c r="B8" s="22" t="s">
        <v>3</v>
      </c>
      <c r="C8" s="22" t="s">
        <v>4</v>
      </c>
      <c r="D8" s="7" t="s">
        <v>9</v>
      </c>
      <c r="E8" s="7" t="s">
        <v>10</v>
      </c>
      <c r="F8" s="7" t="s">
        <v>11</v>
      </c>
      <c r="H8" s="23"/>
    </row>
    <row r="9" ht="14.15" spans="1:8">
      <c r="A9" s="15">
        <v>3</v>
      </c>
      <c r="B9" s="11" t="s">
        <v>12</v>
      </c>
      <c r="C9" s="24">
        <v>45663</v>
      </c>
      <c r="D9" s="24">
        <f t="shared" ref="D9:D14" si="0">C9</f>
        <v>45663</v>
      </c>
      <c r="E9" s="25">
        <f t="shared" ref="E9:E14" si="1">D9/C9</f>
        <v>1</v>
      </c>
      <c r="F9" s="26" t="s">
        <v>13</v>
      </c>
      <c r="H9" s="27"/>
    </row>
    <row r="10" ht="70.7" spans="1:8">
      <c r="A10" s="15">
        <v>4</v>
      </c>
      <c r="B10" s="11" t="s">
        <v>14</v>
      </c>
      <c r="C10" s="24">
        <v>14337</v>
      </c>
      <c r="D10" s="24">
        <f t="shared" si="0"/>
        <v>14337</v>
      </c>
      <c r="E10" s="25">
        <f t="shared" si="1"/>
        <v>1</v>
      </c>
      <c r="F10" s="26" t="s">
        <v>15</v>
      </c>
      <c r="H10" s="27"/>
    </row>
    <row r="11" ht="99" spans="1:8">
      <c r="A11" s="15">
        <v>5</v>
      </c>
      <c r="B11" s="15" t="s">
        <v>16</v>
      </c>
      <c r="C11" s="24">
        <v>954889.16</v>
      </c>
      <c r="D11" s="24">
        <f t="shared" si="0"/>
        <v>954889.16</v>
      </c>
      <c r="E11" s="25">
        <f t="shared" si="1"/>
        <v>1</v>
      </c>
      <c r="F11" s="26" t="s">
        <v>17</v>
      </c>
      <c r="H11" s="27"/>
    </row>
    <row r="12" ht="141" customHeight="1" spans="1:8">
      <c r="A12" s="15">
        <v>6</v>
      </c>
      <c r="B12" s="15" t="s">
        <v>18</v>
      </c>
      <c r="C12" s="28">
        <v>200</v>
      </c>
      <c r="D12" s="28">
        <f t="shared" si="0"/>
        <v>200</v>
      </c>
      <c r="E12" s="25">
        <f t="shared" si="1"/>
        <v>1</v>
      </c>
      <c r="F12" s="26" t="s">
        <v>19</v>
      </c>
      <c r="H12" s="27"/>
    </row>
    <row r="13" ht="120" customHeight="1" spans="1:8">
      <c r="A13" s="15">
        <v>7</v>
      </c>
      <c r="B13" s="15" t="s">
        <v>20</v>
      </c>
      <c r="C13" s="28">
        <v>30000</v>
      </c>
      <c r="D13" s="24">
        <f t="shared" si="0"/>
        <v>30000</v>
      </c>
      <c r="E13" s="25">
        <f t="shared" si="1"/>
        <v>1</v>
      </c>
      <c r="F13" s="26" t="s">
        <v>21</v>
      </c>
      <c r="G13" s="1">
        <f>SUM(D9:D13)</f>
        <v>1045089.16</v>
      </c>
      <c r="H13" s="27"/>
    </row>
    <row r="14" ht="54" customHeight="1" spans="1:6">
      <c r="A14" s="15">
        <v>8</v>
      </c>
      <c r="B14" s="15" t="s">
        <v>22</v>
      </c>
      <c r="C14" s="28">
        <f>(C6-C9-C10-C11-C13-C12)*6%</f>
        <v>632562.1104</v>
      </c>
      <c r="D14" s="24">
        <f t="shared" si="0"/>
        <v>632562.1104</v>
      </c>
      <c r="E14" s="25">
        <f t="shared" si="1"/>
        <v>1</v>
      </c>
      <c r="F14" s="26" t="s">
        <v>23</v>
      </c>
    </row>
    <row r="15" ht="16.5" customHeight="1" spans="1:6">
      <c r="A15" s="29" t="s">
        <v>24</v>
      </c>
      <c r="B15" s="29"/>
      <c r="C15" s="30">
        <f>SUM(C9:C14)</f>
        <v>1677651.2704</v>
      </c>
      <c r="D15" s="30">
        <f>SUM(D9:D14)</f>
        <v>1677651.2704</v>
      </c>
      <c r="E15" s="31">
        <v>1</v>
      </c>
      <c r="F15" s="29"/>
    </row>
    <row r="16" s="2" customFormat="1" ht="26" customHeight="1" spans="1:6">
      <c r="A16" s="32" t="s">
        <v>25</v>
      </c>
      <c r="B16" s="33"/>
      <c r="C16" s="33"/>
      <c r="D16" s="33"/>
      <c r="E16" s="33"/>
      <c r="F16" s="34"/>
    </row>
    <row r="17" s="3" customFormat="1" ht="14.15" spans="1:6">
      <c r="A17" s="7" t="s">
        <v>2</v>
      </c>
      <c r="B17" s="7" t="s">
        <v>26</v>
      </c>
      <c r="C17" s="7" t="s">
        <v>27</v>
      </c>
      <c r="D17" s="7" t="s">
        <v>28</v>
      </c>
      <c r="E17" s="7" t="s">
        <v>10</v>
      </c>
      <c r="F17" s="7" t="s">
        <v>11</v>
      </c>
    </row>
    <row r="18" ht="63" customHeight="1" spans="1:6">
      <c r="A18" s="15">
        <v>9</v>
      </c>
      <c r="B18" s="15" t="s">
        <v>29</v>
      </c>
      <c r="C18" s="24">
        <v>68017117.88</v>
      </c>
      <c r="D18" s="35">
        <f>C6-D15</f>
        <v>9910139.7296</v>
      </c>
      <c r="E18" s="25">
        <f>D18/C18</f>
        <v>0.145700671220502</v>
      </c>
      <c r="F18" s="26" t="s">
        <v>30</v>
      </c>
    </row>
    <row r="19" ht="99" spans="1:6">
      <c r="A19" s="15">
        <v>10</v>
      </c>
      <c r="B19" s="15" t="s">
        <v>31</v>
      </c>
      <c r="C19" s="28">
        <v>9707028.62</v>
      </c>
      <c r="D19" s="28">
        <v>0</v>
      </c>
      <c r="E19" s="36">
        <v>0</v>
      </c>
      <c r="F19" s="26" t="s">
        <v>32</v>
      </c>
    </row>
    <row r="20" spans="1:6">
      <c r="A20" s="37" t="s">
        <v>33</v>
      </c>
      <c r="B20" s="38"/>
      <c r="C20" s="38"/>
      <c r="D20" s="38"/>
      <c r="E20" s="38"/>
      <c r="F20" s="39"/>
    </row>
    <row r="21" spans="1:6">
      <c r="A21" s="40"/>
      <c r="B21" s="41"/>
      <c r="C21" s="41"/>
      <c r="D21" s="41"/>
      <c r="E21" s="41"/>
      <c r="F21" s="42"/>
    </row>
  </sheetData>
  <mergeCells count="11">
    <mergeCell ref="A1:F1"/>
    <mergeCell ref="A2:F2"/>
    <mergeCell ref="C3:F3"/>
    <mergeCell ref="C4:F4"/>
    <mergeCell ref="C5:F5"/>
    <mergeCell ref="A6:B6"/>
    <mergeCell ref="C6:F6"/>
    <mergeCell ref="A7:F7"/>
    <mergeCell ref="A15:B15"/>
    <mergeCell ref="A16:F16"/>
    <mergeCell ref="A20:F21"/>
  </mergeCells>
  <pageMargins left="0.7" right="0.7" top="0.75" bottom="0.75" header="0.3" footer="0.3"/>
  <pageSetup paperSize="9" scale="8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破产财产分配可得额明细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kidogerin</dc:creator>
  <cp:lastModifiedBy>莫</cp:lastModifiedBy>
  <dcterms:created xsi:type="dcterms:W3CDTF">2022-07-14T02:17:00Z</dcterms:created>
  <dcterms:modified xsi:type="dcterms:W3CDTF">2024-03-20T09:03:29Z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24842D165C7540F5BDDDD7A0F03AB1B9_13</vt:lpwstr>
  </property>
  <property fmtid="{D5CDD505-2E9C-101B-9397-08002B2CF9AE}" pid="3" name="KSOProductBuildVer">
    <vt:lpwstr>2052-12.1.0.16388</vt:lpwstr>
  </property>
</Properties>
</file>