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55"/>
  </bookViews>
  <sheets>
    <sheet name="Sheet1" sheetId="1" r:id="rId1"/>
  </sheets>
  <definedNames>
    <definedName name="_xlnm._FilterDatabase" localSheetId="0" hidden="1">Sheet1!$A$3:$AZ$3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13672</author>
  </authors>
  <commentList>
    <comment ref="I60" authorId="0">
      <text>
        <r>
          <rPr>
            <b/>
            <sz val="9"/>
            <rFont val="宋体"/>
            <charset val="134"/>
          </rPr>
          <t>13672:</t>
        </r>
        <r>
          <rPr>
            <sz val="9"/>
            <rFont val="宋体"/>
            <charset val="134"/>
          </rPr>
          <t xml:space="preserve">
公司承诺书</t>
        </r>
      </text>
    </comment>
    <comment ref="B118" authorId="0">
      <text>
        <r>
          <rPr>
            <b/>
            <sz val="9"/>
            <rFont val="宋体"/>
            <charset val="134"/>
          </rPr>
          <t>13672:</t>
        </r>
        <r>
          <rPr>
            <sz val="9"/>
            <rFont val="宋体"/>
            <charset val="134"/>
          </rPr>
          <t xml:space="preserve">
欠薪花名册余云聪</t>
        </r>
      </text>
    </comment>
    <comment ref="B125" authorId="0">
      <text>
        <r>
          <rPr>
            <b/>
            <sz val="9"/>
            <rFont val="宋体"/>
            <charset val="134"/>
          </rPr>
          <t>13672:</t>
        </r>
        <r>
          <rPr>
            <sz val="9"/>
            <rFont val="宋体"/>
            <charset val="134"/>
          </rPr>
          <t xml:space="preserve">
欠薪花名册彭志强</t>
        </r>
      </text>
    </comment>
    <comment ref="AL213" authorId="0">
      <text>
        <r>
          <rPr>
            <b/>
            <sz val="9"/>
            <rFont val="宋体"/>
            <charset val="134"/>
          </rPr>
          <t>13672:</t>
        </r>
        <r>
          <rPr>
            <sz val="9"/>
            <rFont val="宋体"/>
            <charset val="134"/>
          </rPr>
          <t xml:space="preserve">
案件受理费100和公告费500元</t>
        </r>
      </text>
    </comment>
    <comment ref="AM213" authorId="0">
      <text>
        <r>
          <rPr>
            <b/>
            <sz val="9"/>
            <rFont val="宋体"/>
            <charset val="134"/>
          </rPr>
          <t>13672:</t>
        </r>
        <r>
          <rPr>
            <sz val="9"/>
            <rFont val="宋体"/>
            <charset val="134"/>
          </rPr>
          <t xml:space="preserve">
迟延履行期间的加倍债务利息</t>
        </r>
      </text>
    </comment>
  </commentList>
</comments>
</file>

<file path=xl/sharedStrings.xml><?xml version="1.0" encoding="utf-8"?>
<sst xmlns="http://schemas.openxmlformats.org/spreadsheetml/2006/main" count="917" uniqueCount="332">
  <si>
    <t>云南永德糖业集团有限公司及其关联企业实质合并破产重整昆明三家公司职工债权公示表</t>
  </si>
  <si>
    <t>序号</t>
  </si>
  <si>
    <t>姓名</t>
  </si>
  <si>
    <t>所属公司</t>
  </si>
  <si>
    <t>性别</t>
  </si>
  <si>
    <t>身份证号</t>
  </si>
  <si>
    <t>劳动合同终止/解除时间</t>
  </si>
  <si>
    <t>劳动合同终止/解除事由</t>
  </si>
  <si>
    <t>欠薪</t>
  </si>
  <si>
    <t>住房公积金</t>
  </si>
  <si>
    <t>职工垫付款项</t>
  </si>
  <si>
    <t>第一段经济补偿金</t>
  </si>
  <si>
    <t>第二段经济补偿金</t>
  </si>
  <si>
    <t>经济补偿金合计</t>
  </si>
  <si>
    <t>职工债权总额</t>
  </si>
  <si>
    <t>普通债权总额</t>
  </si>
  <si>
    <t>劣后债权总额</t>
  </si>
  <si>
    <t>正常生产期间</t>
  </si>
  <si>
    <t>第一段歇业工资</t>
  </si>
  <si>
    <t>第二段歇业工资</t>
  </si>
  <si>
    <t>合计</t>
  </si>
  <si>
    <t>单位部分</t>
  </si>
  <si>
    <t>个人部分</t>
  </si>
  <si>
    <t>养老保险单位</t>
  </si>
  <si>
    <t>养老保险个人</t>
  </si>
  <si>
    <t>医疗保险单位</t>
  </si>
  <si>
    <t>医疗保险个人</t>
  </si>
  <si>
    <t>工伤保险</t>
  </si>
  <si>
    <t>生育保险</t>
  </si>
  <si>
    <t>住房公积金单位</t>
  </si>
  <si>
    <t>住房公积金个人</t>
  </si>
  <si>
    <t>其他</t>
  </si>
  <si>
    <t>月平均工资</t>
  </si>
  <si>
    <t>计算起始日</t>
  </si>
  <si>
    <t>计算截止日</t>
  </si>
  <si>
    <t>应补偿月数</t>
  </si>
  <si>
    <t>经济补偿金1</t>
  </si>
  <si>
    <t>经济补偿金2</t>
  </si>
  <si>
    <t>陈建海</t>
  </si>
  <si>
    <t>昆明康伟玉丹商贸有限公司</t>
  </si>
  <si>
    <t>段新德</t>
  </si>
  <si>
    <t>昆明玉丹果汁饮料有限责任公司</t>
  </si>
  <si>
    <t>秧老二</t>
  </si>
  <si>
    <t>男</t>
  </si>
  <si>
    <t>533524198704181219</t>
  </si>
  <si>
    <t>在康德物流终止</t>
  </si>
  <si>
    <t>唐石荣</t>
  </si>
  <si>
    <t>533527196410020030</t>
  </si>
  <si>
    <t>延续至2019年1月31日</t>
  </si>
  <si>
    <t>2015/05/01</t>
  </si>
  <si>
    <t>李新莲</t>
  </si>
  <si>
    <t>女</t>
  </si>
  <si>
    <t>533524198907021223</t>
  </si>
  <si>
    <t>离职</t>
  </si>
  <si>
    <t>杨文平</t>
  </si>
  <si>
    <t>533524199008311811</t>
  </si>
  <si>
    <t>周艳兰</t>
  </si>
  <si>
    <t>杨华</t>
  </si>
  <si>
    <t>533524199410081516</t>
  </si>
  <si>
    <t>刘健香</t>
  </si>
  <si>
    <t>533524199605050621</t>
  </si>
  <si>
    <t>鲁华哲</t>
  </si>
  <si>
    <t>胡小春</t>
  </si>
  <si>
    <t>533524198812282754</t>
  </si>
  <si>
    <t>李雪庆</t>
  </si>
  <si>
    <t>冯立尚</t>
  </si>
  <si>
    <t>云南健生生物科技有限公司</t>
  </si>
  <si>
    <t>533527196401260016</t>
  </si>
  <si>
    <t>解除</t>
  </si>
  <si>
    <t>2014/07/01</t>
  </si>
  <si>
    <t>李泽平</t>
  </si>
  <si>
    <t>53352419760303125X</t>
  </si>
  <si>
    <t>杨丽萍</t>
  </si>
  <si>
    <t>530111197808112022</t>
  </si>
  <si>
    <t>高应福</t>
  </si>
  <si>
    <t>530128196310050912</t>
  </si>
  <si>
    <t>李竹琼</t>
  </si>
  <si>
    <t>532228196904121084</t>
  </si>
  <si>
    <t>毕国华</t>
  </si>
  <si>
    <t>51292819641213692X</t>
  </si>
  <si>
    <t>辞退</t>
  </si>
  <si>
    <t>2014-12</t>
  </si>
  <si>
    <t>退休终止</t>
  </si>
  <si>
    <t>周斌</t>
  </si>
  <si>
    <t>532322197801200312</t>
  </si>
  <si>
    <t>孙佳红</t>
  </si>
  <si>
    <t>533524197803281261</t>
  </si>
  <si>
    <t>赵金芹</t>
  </si>
  <si>
    <t>53302219780712292X</t>
  </si>
  <si>
    <t>孙红锦</t>
  </si>
  <si>
    <t>530103196511302920</t>
  </si>
  <si>
    <t>2006/01/08</t>
  </si>
  <si>
    <t>艾美华</t>
  </si>
  <si>
    <t>530111197903232022</t>
  </si>
  <si>
    <t>肖祖滨</t>
  </si>
  <si>
    <t>530200197905231118</t>
  </si>
  <si>
    <t>周海润</t>
  </si>
  <si>
    <t>532522198410263549</t>
  </si>
  <si>
    <t>杨晓军</t>
  </si>
  <si>
    <t>533524199108080619</t>
  </si>
  <si>
    <t>杨剑</t>
  </si>
  <si>
    <t>530125197912160014</t>
  </si>
  <si>
    <t>王绍先</t>
  </si>
  <si>
    <t>532502198710202419</t>
  </si>
  <si>
    <t>李永慧</t>
  </si>
  <si>
    <t>533524197806040949</t>
  </si>
  <si>
    <t>朱小兰</t>
  </si>
  <si>
    <t>532233198111101729</t>
  </si>
  <si>
    <t>李端留</t>
  </si>
  <si>
    <t>530111196405072332</t>
  </si>
  <si>
    <t>李正强</t>
  </si>
  <si>
    <t>533524199606190618</t>
  </si>
  <si>
    <t>在木糖解除</t>
  </si>
  <si>
    <t>高从丽</t>
  </si>
  <si>
    <t>532331198102044024</t>
  </si>
  <si>
    <t>李梦勋</t>
  </si>
  <si>
    <t>533524199411042711</t>
  </si>
  <si>
    <t>2014/12/01</t>
  </si>
  <si>
    <t>杨太富</t>
  </si>
  <si>
    <t>鲁运楠</t>
  </si>
  <si>
    <t>533524199003242722</t>
  </si>
  <si>
    <t>赵言玲</t>
  </si>
  <si>
    <t>533525198902100420</t>
  </si>
  <si>
    <t>鲁文朝</t>
  </si>
  <si>
    <t>533524199510061539</t>
  </si>
  <si>
    <t>李文会</t>
  </si>
  <si>
    <t>罗雪</t>
  </si>
  <si>
    <t>533524199602061560</t>
  </si>
  <si>
    <t>李光明</t>
  </si>
  <si>
    <t>533524199601091573</t>
  </si>
  <si>
    <t>张其兴</t>
  </si>
  <si>
    <t>李振</t>
  </si>
  <si>
    <t>李开万</t>
  </si>
  <si>
    <t>李江涛</t>
  </si>
  <si>
    <t>533524199111160935</t>
  </si>
  <si>
    <t>2007/08/01</t>
  </si>
  <si>
    <t>宝正强</t>
  </si>
  <si>
    <t>533524198909063013</t>
  </si>
  <si>
    <t>何贵强</t>
  </si>
  <si>
    <t>533524199010063319</t>
  </si>
  <si>
    <t>段安新</t>
  </si>
  <si>
    <t>533524199507111523</t>
  </si>
  <si>
    <t>2014/10/01</t>
  </si>
  <si>
    <t>茶建月</t>
  </si>
  <si>
    <t>533524199210241562</t>
  </si>
  <si>
    <t>2012/02/01</t>
  </si>
  <si>
    <t>杨太美</t>
  </si>
  <si>
    <t>533524199306151289</t>
  </si>
  <si>
    <t>段云星</t>
  </si>
  <si>
    <t>533524198911071514</t>
  </si>
  <si>
    <t>黎佳福</t>
  </si>
  <si>
    <t>533524199610211215</t>
  </si>
  <si>
    <t>高于芳</t>
  </si>
  <si>
    <t>533524199410021564</t>
  </si>
  <si>
    <t>延续至2019年1月31日终止</t>
  </si>
  <si>
    <t>歹柳听</t>
  </si>
  <si>
    <t>532501198303230926</t>
  </si>
  <si>
    <t>在昆明玉丹离职</t>
  </si>
  <si>
    <t>普一</t>
  </si>
  <si>
    <t>段明宇</t>
  </si>
  <si>
    <t>祁永杰</t>
  </si>
  <si>
    <t>马钦</t>
  </si>
  <si>
    <t>李志瑞</t>
  </si>
  <si>
    <t>李永雪</t>
  </si>
  <si>
    <t>何光翠</t>
  </si>
  <si>
    <t>53012919850203252X</t>
  </si>
  <si>
    <t>张学红</t>
  </si>
  <si>
    <t>罗忠明</t>
  </si>
  <si>
    <t>杨学云</t>
  </si>
  <si>
    <t>530124197906300846</t>
  </si>
  <si>
    <t>李佳隆</t>
  </si>
  <si>
    <t>杨状元</t>
  </si>
  <si>
    <t>杨金涛</t>
  </si>
  <si>
    <t>2015/12/03</t>
  </si>
  <si>
    <t>陈斌</t>
  </si>
  <si>
    <t>533524198608221516</t>
  </si>
  <si>
    <t>叶余杰</t>
  </si>
  <si>
    <t>53352719910629121X</t>
  </si>
  <si>
    <t>劳动合同期满终止</t>
  </si>
  <si>
    <t>2015/05/18</t>
  </si>
  <si>
    <t>李海媛</t>
  </si>
  <si>
    <t>533524198910151248</t>
  </si>
  <si>
    <t>2015/03/27</t>
  </si>
  <si>
    <t>杨蕊</t>
  </si>
  <si>
    <t>533522199602022227</t>
  </si>
  <si>
    <t>合同期满终止</t>
  </si>
  <si>
    <t>沈芮</t>
  </si>
  <si>
    <t>533524197703040022</t>
  </si>
  <si>
    <t>仲裁终止</t>
  </si>
  <si>
    <t>余银聪</t>
  </si>
  <si>
    <t>53352419940116124X</t>
  </si>
  <si>
    <t>苏学强</t>
  </si>
  <si>
    <t>533524198803231218</t>
  </si>
  <si>
    <t>李翠琴</t>
  </si>
  <si>
    <t>533522198402122843</t>
  </si>
  <si>
    <t>2016/9/25</t>
  </si>
  <si>
    <t>周道</t>
  </si>
  <si>
    <t>533524199009071258</t>
  </si>
  <si>
    <t>杨念</t>
  </si>
  <si>
    <t>533527198812220421</t>
  </si>
  <si>
    <t>刘红宁</t>
  </si>
  <si>
    <t>610324198211232045</t>
  </si>
  <si>
    <t>杨晓燕</t>
  </si>
  <si>
    <t>533528196812110027</t>
  </si>
  <si>
    <t>2014/03/01</t>
  </si>
  <si>
    <t>彭志祥</t>
  </si>
  <si>
    <t>533524198808200015</t>
  </si>
  <si>
    <t>罗名车</t>
  </si>
  <si>
    <t>赵光亮</t>
  </si>
  <si>
    <t>532129198804101916</t>
  </si>
  <si>
    <t>曹有丰</t>
  </si>
  <si>
    <t>532301197108051994</t>
  </si>
  <si>
    <t>2015/05/20</t>
  </si>
  <si>
    <t>杨国兵</t>
  </si>
  <si>
    <t>李贵文</t>
  </si>
  <si>
    <t>杨文改</t>
  </si>
  <si>
    <t>张春丽</t>
  </si>
  <si>
    <t>532326197803103028</t>
  </si>
  <si>
    <t>2015/05/19</t>
  </si>
  <si>
    <t>史孟杰</t>
  </si>
  <si>
    <t>黄建宏</t>
  </si>
  <si>
    <t>周文兵</t>
  </si>
  <si>
    <t>左建国</t>
  </si>
  <si>
    <t>九生华</t>
  </si>
  <si>
    <t>田家光</t>
  </si>
  <si>
    <t>钟兴宇</t>
  </si>
  <si>
    <t>532101197903182810</t>
  </si>
  <si>
    <t>阚道兴</t>
  </si>
  <si>
    <t>董阳</t>
  </si>
  <si>
    <t>曹晨</t>
  </si>
  <si>
    <t>533521198810133633</t>
  </si>
  <si>
    <t>杨兵</t>
  </si>
  <si>
    <t>533524198602161217</t>
  </si>
  <si>
    <t>李敬</t>
  </si>
  <si>
    <t>533524199010010911</t>
  </si>
  <si>
    <t>朱先俊</t>
  </si>
  <si>
    <t>532324198611260530</t>
  </si>
  <si>
    <t>刘小艳</t>
  </si>
  <si>
    <t>殷俭</t>
  </si>
  <si>
    <t>53253219910824001X</t>
  </si>
  <si>
    <t>周文江</t>
  </si>
  <si>
    <t>533524199702121276</t>
  </si>
  <si>
    <t>李建国</t>
  </si>
  <si>
    <t>张春来</t>
  </si>
  <si>
    <t>彭兴</t>
  </si>
  <si>
    <t>杨国荣</t>
  </si>
  <si>
    <t>罗剑峰</t>
  </si>
  <si>
    <t>汤淮文</t>
  </si>
  <si>
    <t>533527198511040013</t>
  </si>
  <si>
    <t>张子文</t>
  </si>
  <si>
    <t>终止</t>
  </si>
  <si>
    <t>2013/05/01</t>
  </si>
  <si>
    <t>段云平</t>
  </si>
  <si>
    <t>杨茂才</t>
  </si>
  <si>
    <t>李杰</t>
  </si>
  <si>
    <t>茶新斗</t>
  </si>
  <si>
    <t>调康德解除</t>
  </si>
  <si>
    <t>严春秀</t>
  </si>
  <si>
    <t>杨运香</t>
  </si>
  <si>
    <t>荀永延</t>
  </si>
  <si>
    <t>赵继飞</t>
  </si>
  <si>
    <t>蒋海涛</t>
  </si>
  <si>
    <t>杨志安</t>
  </si>
  <si>
    <t>杨微</t>
  </si>
  <si>
    <t>李占全</t>
  </si>
  <si>
    <t>车映梅</t>
  </si>
  <si>
    <t>施晓刚</t>
  </si>
  <si>
    <t>汤永金</t>
  </si>
  <si>
    <t>杨从全</t>
  </si>
  <si>
    <t>李海旺</t>
  </si>
  <si>
    <t>何三顺</t>
  </si>
  <si>
    <t>王红坤</t>
  </si>
  <si>
    <t>杜诺峰</t>
  </si>
  <si>
    <t>陈建永</t>
  </si>
  <si>
    <t>张润祥</t>
  </si>
  <si>
    <t>蒙建辉</t>
  </si>
  <si>
    <t>桑茂才</t>
  </si>
  <si>
    <t>三华才</t>
  </si>
  <si>
    <t>李飞</t>
  </si>
  <si>
    <t>李萍萍</t>
  </si>
  <si>
    <t>533524197711031548</t>
  </si>
  <si>
    <t>何天良</t>
  </si>
  <si>
    <t>533528196610060017</t>
  </si>
  <si>
    <t>罗莹</t>
  </si>
  <si>
    <t>53352419820509003X</t>
  </si>
  <si>
    <t>2011/11/01</t>
  </si>
  <si>
    <t>李严冬</t>
  </si>
  <si>
    <t>何赛</t>
  </si>
  <si>
    <t>梁斌</t>
  </si>
  <si>
    <t>王江杰</t>
  </si>
  <si>
    <t>周玉杰</t>
  </si>
  <si>
    <t>蔡志雄</t>
  </si>
  <si>
    <t>赵思明</t>
  </si>
  <si>
    <t>533524198904261563</t>
  </si>
  <si>
    <t>笪定雪</t>
  </si>
  <si>
    <t>533524198710283027</t>
  </si>
  <si>
    <t>2012/03/01</t>
  </si>
  <si>
    <t>刘娇阳</t>
  </si>
  <si>
    <t>武容春</t>
  </si>
  <si>
    <t>金秋</t>
  </si>
  <si>
    <t>533524199210021519</t>
  </si>
  <si>
    <t>2013/04/01</t>
  </si>
  <si>
    <t>胡兴梅</t>
  </si>
  <si>
    <t>鲁平</t>
  </si>
  <si>
    <t>530121197506161817</t>
  </si>
  <si>
    <t>张发勤</t>
  </si>
  <si>
    <t>532231198311112112</t>
  </si>
  <si>
    <t>李佳</t>
  </si>
  <si>
    <t>罗刚</t>
  </si>
  <si>
    <t>邓忠明</t>
  </si>
  <si>
    <t>高靖贵</t>
  </si>
  <si>
    <t>黄兆富</t>
  </si>
  <si>
    <t>53081196402117013</t>
  </si>
  <si>
    <t>高润</t>
  </si>
  <si>
    <t>武钦宽</t>
  </si>
  <si>
    <t>5335241965505033X</t>
  </si>
  <si>
    <t>武改和</t>
  </si>
  <si>
    <t>533524199312150311</t>
  </si>
  <si>
    <t>熊光辉</t>
  </si>
  <si>
    <t>何正明</t>
  </si>
  <si>
    <t>530121197102021818</t>
  </si>
  <si>
    <t>孙朝洪</t>
  </si>
  <si>
    <t>李杰（小）</t>
  </si>
  <si>
    <t>533524199407171270</t>
  </si>
  <si>
    <t>李杰（调配）</t>
  </si>
  <si>
    <t>533524198509061510</t>
  </si>
  <si>
    <t>2016/03/25</t>
  </si>
  <si>
    <t>牟云青
杨瑞祥
毕国华
乔玉明</t>
  </si>
  <si>
    <t>530103194511300635
532224194605302112
51292819641213692X
53011119590516081X</t>
  </si>
  <si>
    <t>530103********0635   
532224********2112
512928********692X
530111********081X</t>
  </si>
  <si>
    <t>牟云青</t>
  </si>
  <si>
    <t>530103194511300635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</si>
</sst>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s>
  <fonts count="31">
    <font>
      <sz val="11"/>
      <color theme="1"/>
      <name val="宋体"/>
      <charset val="134"/>
      <scheme val="minor"/>
    </font>
    <font>
      <sz val="11"/>
      <name val="宋体"/>
      <charset val="134"/>
      <scheme val="minor"/>
    </font>
    <font>
      <sz val="10"/>
      <name val="宋体"/>
      <charset val="134"/>
      <scheme val="minor"/>
    </font>
    <font>
      <b/>
      <sz val="36"/>
      <name val="宋体"/>
      <charset val="134"/>
      <scheme val="minor"/>
    </font>
    <font>
      <b/>
      <sz val="12"/>
      <name val="宋体"/>
      <charset val="134"/>
      <scheme val="minor"/>
    </font>
    <font>
      <b/>
      <sz val="10"/>
      <name val="宋体"/>
      <charset val="134"/>
      <scheme val="minor"/>
    </font>
    <font>
      <b/>
      <sz val="11"/>
      <name val="宋体"/>
      <charset val="134"/>
      <scheme val="minor"/>
    </font>
    <font>
      <b/>
      <sz val="11"/>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9"/>
      <name val="宋体"/>
      <charset val="134"/>
    </font>
    <font>
      <sz val="9"/>
      <name val="宋体"/>
      <charset val="134"/>
    </font>
  </fonts>
  <fills count="38">
    <fill>
      <patternFill patternType="none"/>
    </fill>
    <fill>
      <patternFill patternType="gray125"/>
    </fill>
    <fill>
      <patternFill patternType="solid">
        <fgColor theme="3" tint="0.6"/>
        <bgColor indexed="64"/>
      </patternFill>
    </fill>
    <fill>
      <patternFill patternType="solid">
        <fgColor theme="5" tint="0.6"/>
        <bgColor indexed="64"/>
      </patternFill>
    </fill>
    <fill>
      <patternFill patternType="solid">
        <fgColor theme="4" tint="0.6"/>
        <bgColor indexed="64"/>
      </patternFill>
    </fill>
    <fill>
      <patternFill patternType="solid">
        <fgColor theme="9" tint="0.4"/>
        <bgColor indexed="64"/>
      </patternFill>
    </fill>
    <fill>
      <patternFill patternType="solid">
        <fgColor theme="6"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8" borderId="10" applyNumberFormat="0" applyAlignment="0" applyProtection="0">
      <alignment vertical="center"/>
    </xf>
    <xf numFmtId="0" fontId="18" fillId="9" borderId="11" applyNumberFormat="0" applyAlignment="0" applyProtection="0">
      <alignment vertical="center"/>
    </xf>
    <xf numFmtId="0" fontId="19" fillId="9" borderId="10" applyNumberFormat="0" applyAlignment="0" applyProtection="0">
      <alignment vertical="center"/>
    </xf>
    <xf numFmtId="0" fontId="20" fillId="10"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8" fillId="0" borderId="0"/>
  </cellStyleXfs>
  <cellXfs count="51">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176"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14" fontId="1" fillId="0" borderId="3" xfId="0"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2" fillId="0" borderId="3" xfId="0" applyFont="1" applyFill="1" applyBorder="1" applyAlignment="1">
      <alignment horizontal="center" vertical="center"/>
    </xf>
    <xf numFmtId="176" fontId="1" fillId="0" borderId="3"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177" fontId="4" fillId="3" borderId="3" xfId="0" applyNumberFormat="1" applyFont="1" applyFill="1" applyBorder="1" applyAlignment="1">
      <alignment horizontal="center" vertical="center"/>
    </xf>
    <xf numFmtId="177" fontId="4" fillId="4" borderId="3" xfId="0" applyNumberFormat="1" applyFont="1" applyFill="1" applyBorder="1" applyAlignment="1">
      <alignment horizontal="center" vertical="center"/>
    </xf>
    <xf numFmtId="177" fontId="4" fillId="5" borderId="4" xfId="0" applyNumberFormat="1" applyFont="1" applyFill="1" applyBorder="1" applyAlignment="1">
      <alignment horizontal="center" vertical="center"/>
    </xf>
    <xf numFmtId="177" fontId="6" fillId="3" borderId="3" xfId="0" applyNumberFormat="1" applyFont="1" applyFill="1" applyBorder="1" applyAlignment="1">
      <alignment horizontal="center" vertical="center"/>
    </xf>
    <xf numFmtId="177" fontId="7" fillId="3" borderId="3" xfId="0" applyNumberFormat="1" applyFont="1" applyFill="1" applyBorder="1" applyAlignment="1">
      <alignment horizontal="center" vertical="center"/>
    </xf>
    <xf numFmtId="177" fontId="4" fillId="0" borderId="3" xfId="0" applyNumberFormat="1" applyFont="1" applyFill="1" applyBorder="1" applyAlignment="1">
      <alignment horizontal="center" vertical="center"/>
    </xf>
    <xf numFmtId="177" fontId="1" fillId="0" borderId="3" xfId="0" applyNumberFormat="1" applyFont="1" applyFill="1" applyBorder="1" applyAlignment="1">
      <alignment horizontal="center" vertical="center"/>
    </xf>
    <xf numFmtId="177" fontId="4" fillId="5" borderId="5" xfId="0" applyNumberFormat="1" applyFont="1" applyFill="1" applyBorder="1" applyAlignment="1">
      <alignment horizontal="center" vertical="center"/>
    </xf>
    <xf numFmtId="177" fontId="4" fillId="5" borderId="6" xfId="0" applyNumberFormat="1" applyFont="1" applyFill="1" applyBorder="1" applyAlignment="1">
      <alignment horizontal="center" vertical="center"/>
    </xf>
    <xf numFmtId="177" fontId="4" fillId="6" borderId="3" xfId="0" applyNumberFormat="1" applyFont="1" applyFill="1" applyBorder="1" applyAlignment="1">
      <alignment horizontal="center" vertical="center"/>
    </xf>
    <xf numFmtId="0" fontId="4" fillId="6" borderId="3" xfId="0" applyFont="1" applyFill="1" applyBorder="1" applyAlignment="1">
      <alignment horizontal="center" vertical="center"/>
    </xf>
    <xf numFmtId="0" fontId="6" fillId="6" borderId="3" xfId="0" applyFont="1" applyFill="1" applyBorder="1" applyAlignment="1">
      <alignment horizontal="center" vertical="center"/>
    </xf>
    <xf numFmtId="177" fontId="6" fillId="6" borderId="3" xfId="0" applyNumberFormat="1" applyFont="1" applyFill="1" applyBorder="1" applyAlignment="1">
      <alignment horizontal="center" vertical="center"/>
    </xf>
    <xf numFmtId="177" fontId="6" fillId="6"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177" fontId="6" fillId="6" borderId="2" xfId="0" applyNumberFormat="1" applyFont="1" applyFill="1" applyBorder="1" applyAlignment="1">
      <alignment horizontal="center" vertical="center"/>
    </xf>
    <xf numFmtId="177" fontId="6" fillId="0" borderId="2" xfId="0" applyNumberFormat="1" applyFont="1" applyFill="1" applyBorder="1" applyAlignment="1">
      <alignment horizontal="center" vertical="center"/>
    </xf>
    <xf numFmtId="0" fontId="2" fillId="0" borderId="3"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3" xfId="0" applyNumberFormat="1" applyFont="1" applyFill="1" applyBorder="1">
      <alignment vertical="center"/>
    </xf>
    <xf numFmtId="0" fontId="1" fillId="0" borderId="3" xfId="0" applyFont="1" applyFill="1" applyBorder="1">
      <alignment vertical="center"/>
    </xf>
    <xf numFmtId="0" fontId="1" fillId="0" borderId="0" xfId="0" applyFont="1" applyAlignment="1">
      <alignment horizontal="center" vertical="center" wrapText="1"/>
    </xf>
    <xf numFmtId="0" fontId="8" fillId="0" borderId="0" xfId="0" applyFont="1">
      <alignment vertical="center"/>
    </xf>
    <xf numFmtId="0" fontId="2" fillId="0" borderId="0" xfId="0" applyFont="1" applyAlignment="1">
      <alignment horizontal="center" vertical="center"/>
    </xf>
    <xf numFmtId="177" fontId="1" fillId="0" borderId="3" xfId="0" applyNumberFormat="1" applyFont="1" applyFill="1" applyBorder="1">
      <alignment vertical="center"/>
    </xf>
    <xf numFmtId="177" fontId="1" fillId="0" borderId="4" xfId="0" applyNumberFormat="1" applyFont="1" applyFill="1" applyBorder="1">
      <alignment vertical="center"/>
    </xf>
    <xf numFmtId="177" fontId="1" fillId="0" borderId="0" xfId="0" applyNumberFormat="1" applyFont="1">
      <alignment vertical="center"/>
    </xf>
    <xf numFmtId="0" fontId="1" fillId="0" borderId="1" xfId="0" applyNumberFormat="1" applyFont="1" applyFill="1" applyBorder="1" applyAlignment="1" quotePrefix="1">
      <alignment horizontal="center" vertical="center"/>
    </xf>
    <xf numFmtId="0" fontId="1" fillId="0" borderId="3"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221"/>
  <sheetViews>
    <sheetView tabSelected="1" zoomScale="55" zoomScaleNormal="55" workbookViewId="0">
      <pane xSplit="5" ySplit="3" topLeftCell="F210" activePane="bottomRight" state="frozen"/>
      <selection/>
      <selection pane="topRight"/>
      <selection pane="bottomLeft"/>
      <selection pane="bottomRight" activeCell="I195" sqref="I195"/>
    </sheetView>
  </sheetViews>
  <sheetFormatPr defaultColWidth="9" defaultRowHeight="13.5"/>
  <cols>
    <col min="1" max="1" width="6.06194690265487" style="1" customWidth="1"/>
    <col min="2" max="2" width="12.5752212389381" style="3" customWidth="1"/>
    <col min="3" max="3" width="30.7256637168142" style="1" customWidth="1"/>
    <col min="4" max="4" width="6.06194690265487" style="1" customWidth="1"/>
    <col min="5" max="5" width="20.6548672566372" style="1" hidden="1" customWidth="1"/>
    <col min="6" max="7" width="23.8318584070796" style="1" customWidth="1"/>
    <col min="8" max="8" width="25.6194690265487" style="1" customWidth="1"/>
    <col min="9" max="9" width="15.0619469026549" style="1" customWidth="1"/>
    <col min="10" max="11" width="16.1327433628319" style="1" customWidth="1"/>
    <col min="12" max="12" width="15.0619469026549" style="1" customWidth="1"/>
    <col min="13" max="14" width="10.5929203539823" style="1" customWidth="1"/>
    <col min="15" max="15" width="12.7964601769912" style="1" customWidth="1"/>
    <col min="16" max="19" width="15.3716814159292" style="1" customWidth="1"/>
    <col min="20" max="21" width="10.5132743362832" style="1" customWidth="1"/>
    <col min="22" max="23" width="17.8318584070796" style="1" hidden="1" customWidth="1"/>
    <col min="24" max="24" width="10.5929203539823" style="1" customWidth="1"/>
    <col min="25" max="25" width="16.1946902654867" style="1" customWidth="1"/>
    <col min="26" max="27" width="12.9734513274336" style="1" customWidth="1"/>
    <col min="28" max="28" width="11.7256637168142" style="1" customWidth="1"/>
    <col min="29" max="29" width="11.6814159292035" style="1" customWidth="1"/>
    <col min="30" max="30" width="12.8141592920354" style="1" customWidth="1"/>
    <col min="31" max="32" width="11.6814159292035" style="1" customWidth="1"/>
    <col min="33" max="33" width="11.7256637168142" style="1" customWidth="1"/>
    <col min="34" max="34" width="11.6814159292035" style="1" customWidth="1"/>
    <col min="35" max="35" width="12.8141592920354" style="1" customWidth="1"/>
    <col min="36" max="36" width="16.1327433628319" style="1" customWidth="1"/>
    <col min="37" max="37" width="15.0619469026549" style="1" customWidth="1"/>
    <col min="38" max="38" width="19.9115044247788" style="1" customWidth="1"/>
    <col min="39" max="39" width="13.8761061946903" style="1" customWidth="1"/>
    <col min="40" max="40" width="10.5309734513274" style="1" customWidth="1"/>
    <col min="41" max="41" width="8.72566371681416" style="1" customWidth="1"/>
    <col min="42" max="42" width="9.53097345132743" style="1" customWidth="1"/>
    <col min="43" max="43" width="8.72566371681416" style="1" customWidth="1"/>
    <col min="44" max="44" width="9.53097345132743" style="1" customWidth="1"/>
    <col min="45" max="45" width="8.72566371681416" style="1" customWidth="1"/>
    <col min="46" max="52" width="9" style="1" customWidth="1"/>
    <col min="53" max="16384" width="9" style="1"/>
  </cols>
  <sheetData>
    <row r="1" s="1" customFormat="1" ht="83" customHeight="1" spans="1:39">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row>
    <row r="2" s="1" customFormat="1" ht="25" customHeight="1" spans="1:39">
      <c r="A2" s="5" t="s">
        <v>1</v>
      </c>
      <c r="B2" s="6" t="s">
        <v>2</v>
      </c>
      <c r="C2" s="5" t="s">
        <v>3</v>
      </c>
      <c r="D2" s="5" t="s">
        <v>4</v>
      </c>
      <c r="E2" s="5" t="s">
        <v>5</v>
      </c>
      <c r="F2" s="5" t="s">
        <v>5</v>
      </c>
      <c r="G2" s="7" t="s">
        <v>6</v>
      </c>
      <c r="H2" s="8" t="s">
        <v>7</v>
      </c>
      <c r="I2" s="23" t="s">
        <v>8</v>
      </c>
      <c r="J2" s="23"/>
      <c r="K2" s="23"/>
      <c r="L2" s="23"/>
      <c r="M2" s="24" t="s">
        <v>9</v>
      </c>
      <c r="N2" s="24"/>
      <c r="O2" s="24"/>
      <c r="P2" s="25" t="s">
        <v>10</v>
      </c>
      <c r="Q2" s="30"/>
      <c r="R2" s="30"/>
      <c r="S2" s="30"/>
      <c r="T2" s="30"/>
      <c r="U2" s="30"/>
      <c r="V2" s="30"/>
      <c r="W2" s="30"/>
      <c r="X2" s="30"/>
      <c r="Y2" s="31"/>
      <c r="Z2" s="32" t="s">
        <v>11</v>
      </c>
      <c r="AA2" s="33"/>
      <c r="AB2" s="33"/>
      <c r="AC2" s="33"/>
      <c r="AD2" s="32"/>
      <c r="AE2" s="32" t="s">
        <v>12</v>
      </c>
      <c r="AF2" s="33"/>
      <c r="AG2" s="33"/>
      <c r="AH2" s="33"/>
      <c r="AI2" s="32"/>
      <c r="AJ2" s="36" t="s">
        <v>13</v>
      </c>
      <c r="AK2" s="37" t="s">
        <v>14</v>
      </c>
      <c r="AL2" s="37" t="s">
        <v>15</v>
      </c>
      <c r="AM2" s="37" t="s">
        <v>16</v>
      </c>
    </row>
    <row r="3" s="1" customFormat="1" ht="28" customHeight="1" spans="1:39">
      <c r="A3" s="9"/>
      <c r="B3" s="10"/>
      <c r="C3" s="9"/>
      <c r="D3" s="9"/>
      <c r="E3" s="9"/>
      <c r="F3" s="9"/>
      <c r="G3" s="11"/>
      <c r="H3" s="12"/>
      <c r="I3" s="26" t="s">
        <v>17</v>
      </c>
      <c r="J3" s="27" t="s">
        <v>18</v>
      </c>
      <c r="K3" s="27" t="s">
        <v>19</v>
      </c>
      <c r="L3" s="26" t="s">
        <v>20</v>
      </c>
      <c r="M3" s="24" t="s">
        <v>21</v>
      </c>
      <c r="N3" s="24" t="s">
        <v>22</v>
      </c>
      <c r="O3" s="24" t="s">
        <v>20</v>
      </c>
      <c r="P3" s="28" t="s">
        <v>23</v>
      </c>
      <c r="Q3" s="28" t="s">
        <v>24</v>
      </c>
      <c r="R3" s="28" t="s">
        <v>25</v>
      </c>
      <c r="S3" s="28" t="s">
        <v>26</v>
      </c>
      <c r="T3" s="28" t="s">
        <v>27</v>
      </c>
      <c r="U3" s="28" t="s">
        <v>28</v>
      </c>
      <c r="V3" s="28" t="s">
        <v>29</v>
      </c>
      <c r="W3" s="28" t="s">
        <v>30</v>
      </c>
      <c r="X3" s="28" t="s">
        <v>31</v>
      </c>
      <c r="Y3" s="28" t="s">
        <v>20</v>
      </c>
      <c r="Z3" s="32" t="s">
        <v>32</v>
      </c>
      <c r="AA3" s="33" t="s">
        <v>33</v>
      </c>
      <c r="AB3" s="34" t="s">
        <v>34</v>
      </c>
      <c r="AC3" s="34" t="s">
        <v>35</v>
      </c>
      <c r="AD3" s="35" t="s">
        <v>36</v>
      </c>
      <c r="AE3" s="35" t="s">
        <v>32</v>
      </c>
      <c r="AF3" s="34" t="s">
        <v>33</v>
      </c>
      <c r="AG3" s="34" t="s">
        <v>34</v>
      </c>
      <c r="AH3" s="34" t="s">
        <v>35</v>
      </c>
      <c r="AI3" s="35" t="s">
        <v>37</v>
      </c>
      <c r="AJ3" s="38"/>
      <c r="AK3" s="39"/>
      <c r="AL3" s="39"/>
      <c r="AM3" s="39"/>
    </row>
    <row r="4" s="2" customFormat="1" ht="23" customHeight="1" spans="1:39">
      <c r="A4" s="13">
        <v>1</v>
      </c>
      <c r="B4" s="14" t="s">
        <v>38</v>
      </c>
      <c r="C4" s="15" t="s">
        <v>39</v>
      </c>
      <c r="D4" s="13"/>
      <c r="E4" s="15"/>
      <c r="F4" s="15"/>
      <c r="G4" s="15"/>
      <c r="H4" s="15"/>
      <c r="I4" s="29">
        <v>92040.75</v>
      </c>
      <c r="J4" s="29">
        <v>37200</v>
      </c>
      <c r="K4" s="29"/>
      <c r="L4" s="29">
        <f>I4+J4+K4</f>
        <v>129240.75</v>
      </c>
      <c r="M4" s="29"/>
      <c r="N4" s="29"/>
      <c r="O4" s="29"/>
      <c r="P4" s="29"/>
      <c r="Q4" s="29"/>
      <c r="R4" s="29"/>
      <c r="S4" s="29"/>
      <c r="T4" s="29"/>
      <c r="U4" s="29"/>
      <c r="V4" s="29"/>
      <c r="W4" s="29"/>
      <c r="X4" s="29"/>
      <c r="Y4" s="29"/>
      <c r="Z4" s="15"/>
      <c r="AA4" s="15"/>
      <c r="AB4" s="18"/>
      <c r="AC4" s="15"/>
      <c r="AD4" s="29"/>
      <c r="AE4" s="29"/>
      <c r="AF4" s="18"/>
      <c r="AG4" s="18"/>
      <c r="AH4" s="15"/>
      <c r="AI4" s="29"/>
      <c r="AJ4" s="29"/>
      <c r="AK4" s="29">
        <f>L4+O4+Y4+AJ4</f>
        <v>129240.75</v>
      </c>
      <c r="AL4" s="29"/>
      <c r="AM4" s="29">
        <v>50622.41</v>
      </c>
    </row>
    <row r="5" s="2" customFormat="1" ht="23" customHeight="1" spans="1:39">
      <c r="A5" s="13">
        <v>2</v>
      </c>
      <c r="B5" s="14" t="s">
        <v>40</v>
      </c>
      <c r="C5" s="15" t="s">
        <v>41</v>
      </c>
      <c r="D5" s="15"/>
      <c r="E5" s="15"/>
      <c r="F5" s="15"/>
      <c r="G5" s="15"/>
      <c r="H5" s="15"/>
      <c r="I5" s="29">
        <v>10120</v>
      </c>
      <c r="J5" s="29"/>
      <c r="K5" s="29"/>
      <c r="L5" s="29">
        <f t="shared" ref="L5:L68" si="0">I5+J5+K5</f>
        <v>10120</v>
      </c>
      <c r="M5" s="29"/>
      <c r="N5" s="29"/>
      <c r="O5" s="29"/>
      <c r="P5" s="29"/>
      <c r="Q5" s="29"/>
      <c r="R5" s="29"/>
      <c r="S5" s="29"/>
      <c r="T5" s="29"/>
      <c r="U5" s="29"/>
      <c r="V5" s="29"/>
      <c r="W5" s="29"/>
      <c r="X5" s="29"/>
      <c r="Y5" s="29"/>
      <c r="Z5" s="15"/>
      <c r="AA5" s="15"/>
      <c r="AB5" s="18"/>
      <c r="AC5" s="15"/>
      <c r="AD5" s="29"/>
      <c r="AE5" s="29"/>
      <c r="AF5" s="18"/>
      <c r="AG5" s="18"/>
      <c r="AH5" s="15"/>
      <c r="AI5" s="29"/>
      <c r="AJ5" s="29"/>
      <c r="AK5" s="29">
        <f t="shared" ref="AK5:AK68" si="1">L5+O5+Y5+AJ5</f>
        <v>10120</v>
      </c>
      <c r="AL5" s="29"/>
      <c r="AM5" s="29">
        <v>5566</v>
      </c>
    </row>
    <row r="6" s="2" customFormat="1" ht="23" customHeight="1" spans="1:39">
      <c r="A6" s="13">
        <v>3</v>
      </c>
      <c r="B6" s="14" t="s">
        <v>42</v>
      </c>
      <c r="C6" s="15" t="s">
        <v>39</v>
      </c>
      <c r="D6" s="15" t="s">
        <v>43</v>
      </c>
      <c r="E6" s="16" t="s">
        <v>44</v>
      </c>
      <c r="F6" s="17" t="str">
        <f>REPLACE(E6,7,8,"********")</f>
        <v>533524********1219</v>
      </c>
      <c r="G6" s="15" t="s">
        <v>45</v>
      </c>
      <c r="H6" s="15" t="s">
        <v>45</v>
      </c>
      <c r="I6" s="29">
        <v>19317.32</v>
      </c>
      <c r="J6" s="29"/>
      <c r="K6" s="29"/>
      <c r="L6" s="29">
        <f t="shared" si="0"/>
        <v>19317.32</v>
      </c>
      <c r="M6" s="29"/>
      <c r="N6" s="29"/>
      <c r="O6" s="29"/>
      <c r="P6" s="29"/>
      <c r="Q6" s="29"/>
      <c r="R6" s="29"/>
      <c r="S6" s="29"/>
      <c r="T6" s="29"/>
      <c r="U6" s="29"/>
      <c r="V6" s="29"/>
      <c r="W6" s="29"/>
      <c r="X6" s="29"/>
      <c r="Y6" s="29"/>
      <c r="Z6" s="15"/>
      <c r="AA6" s="15"/>
      <c r="AB6" s="18"/>
      <c r="AC6" s="15"/>
      <c r="AD6" s="29"/>
      <c r="AE6" s="29"/>
      <c r="AF6" s="18"/>
      <c r="AG6" s="18"/>
      <c r="AH6" s="15"/>
      <c r="AI6" s="29"/>
      <c r="AJ6" s="29"/>
      <c r="AK6" s="29">
        <f t="shared" si="1"/>
        <v>19317.32</v>
      </c>
      <c r="AL6" s="29"/>
      <c r="AM6" s="29">
        <v>10624.53</v>
      </c>
    </row>
    <row r="7" s="2" customFormat="1" ht="23" customHeight="1" spans="1:39">
      <c r="A7" s="13">
        <v>4</v>
      </c>
      <c r="B7" s="14" t="s">
        <v>46</v>
      </c>
      <c r="C7" s="15" t="s">
        <v>39</v>
      </c>
      <c r="D7" s="15" t="s">
        <v>43</v>
      </c>
      <c r="E7" s="16" t="s">
        <v>47</v>
      </c>
      <c r="F7" s="17" t="str">
        <f>REPLACE(E7,7,8,"********")</f>
        <v>533527********0030</v>
      </c>
      <c r="G7" s="18">
        <v>43496</v>
      </c>
      <c r="H7" s="15" t="s">
        <v>48</v>
      </c>
      <c r="I7" s="29">
        <v>81959.25</v>
      </c>
      <c r="J7" s="29">
        <v>37200</v>
      </c>
      <c r="K7" s="29"/>
      <c r="L7" s="29">
        <f t="shared" si="0"/>
        <v>119159.25</v>
      </c>
      <c r="M7" s="29"/>
      <c r="N7" s="29"/>
      <c r="O7" s="29"/>
      <c r="P7" s="29"/>
      <c r="Q7" s="29"/>
      <c r="R7" s="29"/>
      <c r="S7" s="29"/>
      <c r="T7" s="29"/>
      <c r="U7" s="29"/>
      <c r="V7" s="29"/>
      <c r="W7" s="29"/>
      <c r="X7" s="29"/>
      <c r="Y7" s="29"/>
      <c r="Z7" s="29">
        <v>5676</v>
      </c>
      <c r="AA7" s="15" t="s">
        <v>49</v>
      </c>
      <c r="AB7" s="18">
        <v>42551</v>
      </c>
      <c r="AC7" s="15">
        <v>1.5</v>
      </c>
      <c r="AD7" s="29">
        <f>Z7*AC7</f>
        <v>8514</v>
      </c>
      <c r="AE7" s="29">
        <v>1670</v>
      </c>
      <c r="AF7" s="18">
        <v>42552</v>
      </c>
      <c r="AG7" s="18">
        <v>43496</v>
      </c>
      <c r="AH7" s="15">
        <v>3</v>
      </c>
      <c r="AI7" s="29">
        <f>AE7*AH7</f>
        <v>5010</v>
      </c>
      <c r="AJ7" s="29">
        <f>AD7+AI7</f>
        <v>13524</v>
      </c>
      <c r="AK7" s="29">
        <f t="shared" si="1"/>
        <v>132683.25</v>
      </c>
      <c r="AL7" s="29"/>
      <c r="AM7" s="29">
        <v>45077.59</v>
      </c>
    </row>
    <row r="8" s="2" customFormat="1" ht="23" customHeight="1" spans="1:39">
      <c r="A8" s="13">
        <v>5</v>
      </c>
      <c r="B8" s="14" t="s">
        <v>50</v>
      </c>
      <c r="C8" s="15" t="s">
        <v>41</v>
      </c>
      <c r="D8" s="15" t="s">
        <v>51</v>
      </c>
      <c r="E8" s="51" t="s">
        <v>52</v>
      </c>
      <c r="F8" s="17" t="str">
        <f>REPLACE(E8,7,8,"********")</f>
        <v>533524********1223</v>
      </c>
      <c r="G8" s="18">
        <v>42158</v>
      </c>
      <c r="H8" s="15" t="s">
        <v>53</v>
      </c>
      <c r="I8" s="29">
        <v>5111.69</v>
      </c>
      <c r="J8" s="29"/>
      <c r="K8" s="29"/>
      <c r="L8" s="29">
        <f t="shared" si="0"/>
        <v>5111.69</v>
      </c>
      <c r="M8" s="29"/>
      <c r="N8" s="29"/>
      <c r="O8" s="29"/>
      <c r="P8" s="29"/>
      <c r="Q8" s="29"/>
      <c r="R8" s="29"/>
      <c r="S8" s="29"/>
      <c r="T8" s="29"/>
      <c r="U8" s="29"/>
      <c r="V8" s="29"/>
      <c r="W8" s="29"/>
      <c r="X8" s="29"/>
      <c r="Y8" s="29"/>
      <c r="Z8" s="15"/>
      <c r="AA8" s="15"/>
      <c r="AB8" s="18"/>
      <c r="AC8" s="15"/>
      <c r="AD8" s="29"/>
      <c r="AE8" s="29"/>
      <c r="AF8" s="18"/>
      <c r="AG8" s="18"/>
      <c r="AH8" s="15"/>
      <c r="AI8" s="29"/>
      <c r="AJ8" s="29"/>
      <c r="AK8" s="29">
        <f t="shared" si="1"/>
        <v>5111.69</v>
      </c>
      <c r="AL8" s="29"/>
      <c r="AM8" s="29">
        <v>2811.43</v>
      </c>
    </row>
    <row r="9" s="2" customFormat="1" ht="23" customHeight="1" spans="1:39">
      <c r="A9" s="13">
        <v>6</v>
      </c>
      <c r="B9" s="14" t="s">
        <v>54</v>
      </c>
      <c r="C9" s="15" t="s">
        <v>39</v>
      </c>
      <c r="D9" s="15" t="s">
        <v>43</v>
      </c>
      <c r="E9" s="16" t="s">
        <v>55</v>
      </c>
      <c r="F9" s="17" t="str">
        <f>REPLACE(E9,7,8,"********")</f>
        <v>533524********1811</v>
      </c>
      <c r="G9" s="15" t="s">
        <v>45</v>
      </c>
      <c r="H9" s="15" t="s">
        <v>45</v>
      </c>
      <c r="I9" s="29">
        <v>20459.57</v>
      </c>
      <c r="J9" s="29"/>
      <c r="K9" s="29"/>
      <c r="L9" s="29">
        <f t="shared" si="0"/>
        <v>20459.57</v>
      </c>
      <c r="M9" s="29"/>
      <c r="N9" s="29"/>
      <c r="O9" s="29"/>
      <c r="P9" s="29"/>
      <c r="Q9" s="29"/>
      <c r="R9" s="29"/>
      <c r="S9" s="29"/>
      <c r="T9" s="29"/>
      <c r="U9" s="29"/>
      <c r="V9" s="29"/>
      <c r="W9" s="29"/>
      <c r="X9" s="29"/>
      <c r="Y9" s="29"/>
      <c r="Z9" s="15"/>
      <c r="AA9" s="15"/>
      <c r="AB9" s="18"/>
      <c r="AC9" s="15"/>
      <c r="AD9" s="29"/>
      <c r="AE9" s="29"/>
      <c r="AF9" s="18"/>
      <c r="AG9" s="18"/>
      <c r="AH9" s="15"/>
      <c r="AI9" s="29"/>
      <c r="AJ9" s="29"/>
      <c r="AK9" s="29">
        <f t="shared" si="1"/>
        <v>20459.57</v>
      </c>
      <c r="AL9" s="29"/>
      <c r="AM9" s="29">
        <v>11252.76</v>
      </c>
    </row>
    <row r="10" s="2" customFormat="1" ht="23" customHeight="1" spans="1:39">
      <c r="A10" s="13">
        <v>7</v>
      </c>
      <c r="B10" s="14" t="s">
        <v>56</v>
      </c>
      <c r="C10" s="15" t="s">
        <v>39</v>
      </c>
      <c r="D10" s="15" t="s">
        <v>51</v>
      </c>
      <c r="E10" s="15"/>
      <c r="F10" s="15"/>
      <c r="G10" s="15" t="s">
        <v>45</v>
      </c>
      <c r="H10" s="15" t="s">
        <v>45</v>
      </c>
      <c r="I10" s="29">
        <v>24760.42</v>
      </c>
      <c r="J10" s="29"/>
      <c r="K10" s="29"/>
      <c r="L10" s="29">
        <f t="shared" si="0"/>
        <v>24760.42</v>
      </c>
      <c r="M10" s="29"/>
      <c r="N10" s="29"/>
      <c r="O10" s="29"/>
      <c r="P10" s="29"/>
      <c r="Q10" s="29"/>
      <c r="R10" s="29"/>
      <c r="S10" s="29"/>
      <c r="T10" s="29"/>
      <c r="U10" s="29"/>
      <c r="V10" s="29"/>
      <c r="W10" s="29"/>
      <c r="X10" s="29"/>
      <c r="Y10" s="29"/>
      <c r="Z10" s="15"/>
      <c r="AA10" s="15"/>
      <c r="AB10" s="18"/>
      <c r="AC10" s="15"/>
      <c r="AD10" s="29"/>
      <c r="AE10" s="29"/>
      <c r="AF10" s="18"/>
      <c r="AG10" s="18"/>
      <c r="AH10" s="15"/>
      <c r="AI10" s="29"/>
      <c r="AJ10" s="29"/>
      <c r="AK10" s="29">
        <f t="shared" si="1"/>
        <v>24760.42</v>
      </c>
      <c r="AL10" s="29"/>
      <c r="AM10" s="29">
        <v>13618.23</v>
      </c>
    </row>
    <row r="11" s="2" customFormat="1" ht="23" customHeight="1" spans="1:39">
      <c r="A11" s="13">
        <v>8</v>
      </c>
      <c r="B11" s="14" t="s">
        <v>57</v>
      </c>
      <c r="C11" s="15" t="s">
        <v>39</v>
      </c>
      <c r="D11" s="15" t="s">
        <v>43</v>
      </c>
      <c r="E11" s="16" t="s">
        <v>58</v>
      </c>
      <c r="F11" s="17" t="str">
        <f>REPLACE(E11,7,8,"********")</f>
        <v>533524********1516</v>
      </c>
      <c r="G11" s="15" t="s">
        <v>45</v>
      </c>
      <c r="H11" s="15" t="s">
        <v>45</v>
      </c>
      <c r="I11" s="29">
        <v>21003.94</v>
      </c>
      <c r="J11" s="29"/>
      <c r="K11" s="29"/>
      <c r="L11" s="29">
        <f t="shared" si="0"/>
        <v>21003.94</v>
      </c>
      <c r="M11" s="29"/>
      <c r="N11" s="29"/>
      <c r="O11" s="29"/>
      <c r="P11" s="29"/>
      <c r="Q11" s="29"/>
      <c r="R11" s="29"/>
      <c r="S11" s="29"/>
      <c r="T11" s="29"/>
      <c r="U11" s="29"/>
      <c r="V11" s="29"/>
      <c r="W11" s="29"/>
      <c r="X11" s="29"/>
      <c r="Y11" s="29"/>
      <c r="Z11" s="15"/>
      <c r="AA11" s="15"/>
      <c r="AB11" s="18"/>
      <c r="AC11" s="15"/>
      <c r="AD11" s="29"/>
      <c r="AE11" s="29"/>
      <c r="AF11" s="18"/>
      <c r="AG11" s="18"/>
      <c r="AH11" s="15"/>
      <c r="AI11" s="29"/>
      <c r="AJ11" s="29"/>
      <c r="AK11" s="29">
        <f t="shared" si="1"/>
        <v>21003.94</v>
      </c>
      <c r="AL11" s="29"/>
      <c r="AM11" s="29">
        <v>11552.17</v>
      </c>
    </row>
    <row r="12" s="2" customFormat="1" ht="23" customHeight="1" spans="1:39">
      <c r="A12" s="13">
        <v>9</v>
      </c>
      <c r="B12" s="14" t="s">
        <v>59</v>
      </c>
      <c r="C12" s="15" t="s">
        <v>39</v>
      </c>
      <c r="D12" s="15" t="s">
        <v>51</v>
      </c>
      <c r="E12" s="16" t="s">
        <v>60</v>
      </c>
      <c r="F12" s="17" t="str">
        <f>REPLACE(E12,7,8,"********")</f>
        <v>533524********0621</v>
      </c>
      <c r="G12" s="15" t="s">
        <v>45</v>
      </c>
      <c r="H12" s="15" t="s">
        <v>45</v>
      </c>
      <c r="I12" s="29">
        <v>21059.94</v>
      </c>
      <c r="J12" s="29"/>
      <c r="K12" s="29"/>
      <c r="L12" s="29">
        <f t="shared" si="0"/>
        <v>21059.94</v>
      </c>
      <c r="M12" s="29"/>
      <c r="N12" s="29"/>
      <c r="O12" s="29"/>
      <c r="P12" s="29"/>
      <c r="Q12" s="29"/>
      <c r="R12" s="29"/>
      <c r="S12" s="29"/>
      <c r="T12" s="29"/>
      <c r="U12" s="29"/>
      <c r="V12" s="29"/>
      <c r="W12" s="29"/>
      <c r="X12" s="29"/>
      <c r="Y12" s="29"/>
      <c r="Z12" s="15"/>
      <c r="AA12" s="15"/>
      <c r="AB12" s="18"/>
      <c r="AC12" s="15"/>
      <c r="AD12" s="29"/>
      <c r="AE12" s="29"/>
      <c r="AF12" s="18"/>
      <c r="AG12" s="18"/>
      <c r="AH12" s="15"/>
      <c r="AI12" s="29"/>
      <c r="AJ12" s="29"/>
      <c r="AK12" s="29">
        <f t="shared" si="1"/>
        <v>21059.94</v>
      </c>
      <c r="AL12" s="29"/>
      <c r="AM12" s="29">
        <v>11582.97</v>
      </c>
    </row>
    <row r="13" s="2" customFormat="1" ht="23" customHeight="1" spans="1:39">
      <c r="A13" s="13">
        <v>10</v>
      </c>
      <c r="B13" s="14" t="s">
        <v>61</v>
      </c>
      <c r="C13" s="15" t="s">
        <v>39</v>
      </c>
      <c r="D13" s="15"/>
      <c r="E13" s="15"/>
      <c r="F13" s="15"/>
      <c r="G13" s="15"/>
      <c r="H13" s="15"/>
      <c r="I13" s="29">
        <v>31990</v>
      </c>
      <c r="J13" s="29"/>
      <c r="K13" s="29"/>
      <c r="L13" s="29">
        <f t="shared" si="0"/>
        <v>31990</v>
      </c>
      <c r="M13" s="29"/>
      <c r="N13" s="29"/>
      <c r="O13" s="29"/>
      <c r="P13" s="29"/>
      <c r="Q13" s="29"/>
      <c r="R13" s="29"/>
      <c r="S13" s="29"/>
      <c r="T13" s="29"/>
      <c r="U13" s="29"/>
      <c r="V13" s="29"/>
      <c r="W13" s="29"/>
      <c r="X13" s="29"/>
      <c r="Y13" s="29"/>
      <c r="Z13" s="15"/>
      <c r="AA13" s="15"/>
      <c r="AB13" s="18"/>
      <c r="AC13" s="15"/>
      <c r="AD13" s="29"/>
      <c r="AE13" s="29"/>
      <c r="AF13" s="18"/>
      <c r="AG13" s="18"/>
      <c r="AH13" s="15"/>
      <c r="AI13" s="29"/>
      <c r="AJ13" s="29"/>
      <c r="AK13" s="29">
        <f t="shared" si="1"/>
        <v>31990</v>
      </c>
      <c r="AL13" s="29"/>
      <c r="AM13" s="29">
        <v>17594.5</v>
      </c>
    </row>
    <row r="14" s="2" customFormat="1" ht="23" customHeight="1" spans="1:39">
      <c r="A14" s="13">
        <v>11</v>
      </c>
      <c r="B14" s="14" t="s">
        <v>62</v>
      </c>
      <c r="C14" s="15" t="s">
        <v>39</v>
      </c>
      <c r="D14" s="15" t="s">
        <v>43</v>
      </c>
      <c r="E14" s="19" t="s">
        <v>63</v>
      </c>
      <c r="F14" s="17" t="str">
        <f>REPLACE(E14,7,8,"********")</f>
        <v>533524********2754</v>
      </c>
      <c r="G14" s="19" t="s">
        <v>45</v>
      </c>
      <c r="H14" s="19" t="s">
        <v>45</v>
      </c>
      <c r="I14" s="29">
        <v>21003.94</v>
      </c>
      <c r="J14" s="29"/>
      <c r="K14" s="29"/>
      <c r="L14" s="29">
        <f t="shared" si="0"/>
        <v>21003.94</v>
      </c>
      <c r="M14" s="29"/>
      <c r="N14" s="29"/>
      <c r="O14" s="29"/>
      <c r="P14" s="29"/>
      <c r="Q14" s="29"/>
      <c r="R14" s="29"/>
      <c r="S14" s="29"/>
      <c r="T14" s="29"/>
      <c r="U14" s="29"/>
      <c r="V14" s="29"/>
      <c r="W14" s="29"/>
      <c r="X14" s="29"/>
      <c r="Y14" s="29"/>
      <c r="Z14" s="15"/>
      <c r="AA14" s="15"/>
      <c r="AB14" s="18"/>
      <c r="AC14" s="15"/>
      <c r="AD14" s="29"/>
      <c r="AE14" s="29"/>
      <c r="AF14" s="18"/>
      <c r="AG14" s="18"/>
      <c r="AH14" s="15"/>
      <c r="AI14" s="29"/>
      <c r="AJ14" s="29"/>
      <c r="AK14" s="29">
        <f t="shared" si="1"/>
        <v>21003.94</v>
      </c>
      <c r="AL14" s="29"/>
      <c r="AM14" s="29">
        <v>11552.17</v>
      </c>
    </row>
    <row r="15" s="2" customFormat="1" ht="23" customHeight="1" spans="1:39">
      <c r="A15" s="13">
        <v>12</v>
      </c>
      <c r="B15" s="14" t="s">
        <v>64</v>
      </c>
      <c r="C15" s="15" t="s">
        <v>39</v>
      </c>
      <c r="D15" s="15"/>
      <c r="E15" s="15"/>
      <c r="F15" s="15"/>
      <c r="G15" s="15" t="s">
        <v>45</v>
      </c>
      <c r="H15" s="15" t="s">
        <v>45</v>
      </c>
      <c r="I15" s="29">
        <v>14483.04</v>
      </c>
      <c r="J15" s="29"/>
      <c r="K15" s="29"/>
      <c r="L15" s="29">
        <f t="shared" si="0"/>
        <v>14483.04</v>
      </c>
      <c r="M15" s="29"/>
      <c r="N15" s="29"/>
      <c r="O15" s="29"/>
      <c r="P15" s="29"/>
      <c r="Q15" s="29"/>
      <c r="R15" s="29"/>
      <c r="S15" s="29"/>
      <c r="T15" s="29"/>
      <c r="U15" s="29"/>
      <c r="V15" s="29"/>
      <c r="W15" s="29"/>
      <c r="X15" s="29"/>
      <c r="Y15" s="29"/>
      <c r="Z15" s="15"/>
      <c r="AA15" s="15"/>
      <c r="AB15" s="18"/>
      <c r="AC15" s="15"/>
      <c r="AD15" s="29"/>
      <c r="AE15" s="29"/>
      <c r="AF15" s="18"/>
      <c r="AG15" s="18"/>
      <c r="AH15" s="15"/>
      <c r="AI15" s="29"/>
      <c r="AJ15" s="29"/>
      <c r="AK15" s="29">
        <f t="shared" si="1"/>
        <v>14483.04</v>
      </c>
      <c r="AL15" s="29"/>
      <c r="AM15" s="29">
        <v>7965.67</v>
      </c>
    </row>
    <row r="16" s="2" customFormat="1" ht="23" customHeight="1" spans="1:39">
      <c r="A16" s="13">
        <v>13</v>
      </c>
      <c r="B16" s="20" t="s">
        <v>65</v>
      </c>
      <c r="C16" s="15" t="s">
        <v>66</v>
      </c>
      <c r="D16" s="15" t="s">
        <v>43</v>
      </c>
      <c r="E16" s="52" t="s">
        <v>67</v>
      </c>
      <c r="F16" s="17" t="str">
        <f t="shared" ref="F16:F53" si="2">REPLACE(E16,7,8,"********")</f>
        <v>533527********0016</v>
      </c>
      <c r="G16" s="21">
        <v>44099</v>
      </c>
      <c r="H16" s="15" t="s">
        <v>68</v>
      </c>
      <c r="I16" s="29">
        <v>59510.5</v>
      </c>
      <c r="J16" s="29">
        <v>39600</v>
      </c>
      <c r="K16" s="29">
        <v>26497.33</v>
      </c>
      <c r="L16" s="29">
        <f t="shared" si="0"/>
        <v>125607.83</v>
      </c>
      <c r="M16" s="29">
        <v>8210</v>
      </c>
      <c r="N16" s="29">
        <v>4550</v>
      </c>
      <c r="O16" s="29">
        <f>M16+N16</f>
        <v>12760</v>
      </c>
      <c r="P16" s="29"/>
      <c r="Q16" s="29"/>
      <c r="R16" s="29"/>
      <c r="S16" s="29"/>
      <c r="T16" s="29"/>
      <c r="U16" s="29"/>
      <c r="V16" s="29"/>
      <c r="W16" s="29"/>
      <c r="X16" s="29"/>
      <c r="Y16" s="29"/>
      <c r="Z16" s="29">
        <v>5969.71</v>
      </c>
      <c r="AA16" s="15" t="s">
        <v>69</v>
      </c>
      <c r="AB16" s="18">
        <v>42490</v>
      </c>
      <c r="AC16" s="15">
        <v>2</v>
      </c>
      <c r="AD16" s="29">
        <f>Z16*AC16</f>
        <v>11939.42</v>
      </c>
      <c r="AE16" s="29">
        <v>1670</v>
      </c>
      <c r="AF16" s="18">
        <v>42491</v>
      </c>
      <c r="AG16" s="18">
        <v>44099</v>
      </c>
      <c r="AH16" s="15">
        <v>4.5</v>
      </c>
      <c r="AI16" s="29">
        <f>AE16*AH16</f>
        <v>7515</v>
      </c>
      <c r="AJ16" s="29">
        <f>AD16+AI16</f>
        <v>19454.42</v>
      </c>
      <c r="AK16" s="29">
        <f t="shared" si="1"/>
        <v>157822.25</v>
      </c>
      <c r="AL16" s="29"/>
      <c r="AM16" s="29">
        <v>32730.78</v>
      </c>
    </row>
    <row r="17" s="2" customFormat="1" ht="23" customHeight="1" spans="1:39">
      <c r="A17" s="13">
        <v>14</v>
      </c>
      <c r="B17" s="20" t="s">
        <v>70</v>
      </c>
      <c r="C17" s="15" t="s">
        <v>66</v>
      </c>
      <c r="D17" s="15" t="s">
        <v>43</v>
      </c>
      <c r="E17" s="15" t="s">
        <v>71</v>
      </c>
      <c r="F17" s="17" t="str">
        <f t="shared" si="2"/>
        <v>533524********125X</v>
      </c>
      <c r="G17" s="21">
        <v>44099</v>
      </c>
      <c r="H17" s="15" t="s">
        <v>68</v>
      </c>
      <c r="I17" s="29">
        <v>54324.65</v>
      </c>
      <c r="J17" s="29">
        <v>39600</v>
      </c>
      <c r="K17" s="29">
        <v>26497.33</v>
      </c>
      <c r="L17" s="29">
        <f t="shared" si="0"/>
        <v>120421.98</v>
      </c>
      <c r="M17" s="29">
        <v>8850</v>
      </c>
      <c r="N17" s="29">
        <v>5190</v>
      </c>
      <c r="O17" s="29">
        <f>M17+N17</f>
        <v>14040</v>
      </c>
      <c r="P17" s="29"/>
      <c r="Q17" s="29"/>
      <c r="R17" s="29"/>
      <c r="S17" s="29"/>
      <c r="T17" s="29"/>
      <c r="U17" s="29"/>
      <c r="V17" s="29"/>
      <c r="W17" s="29"/>
      <c r="X17" s="29"/>
      <c r="Y17" s="29"/>
      <c r="Z17" s="29"/>
      <c r="AA17" s="15"/>
      <c r="AB17" s="18"/>
      <c r="AC17" s="15"/>
      <c r="AD17" s="29"/>
      <c r="AE17" s="29"/>
      <c r="AF17" s="18"/>
      <c r="AG17" s="18"/>
      <c r="AH17" s="15"/>
      <c r="AI17" s="29"/>
      <c r="AJ17" s="29">
        <v>43800</v>
      </c>
      <c r="AK17" s="29">
        <f t="shared" si="1"/>
        <v>178261.98</v>
      </c>
      <c r="AL17" s="29"/>
      <c r="AM17" s="29">
        <v>29878.56</v>
      </c>
    </row>
    <row r="18" s="2" customFormat="1" ht="23" customHeight="1" spans="1:39">
      <c r="A18" s="13">
        <v>15</v>
      </c>
      <c r="B18" s="14" t="s">
        <v>72</v>
      </c>
      <c r="C18" s="15" t="s">
        <v>66</v>
      </c>
      <c r="D18" s="17" t="s">
        <v>51</v>
      </c>
      <c r="E18" s="16" t="s">
        <v>73</v>
      </c>
      <c r="F18" s="17" t="str">
        <f t="shared" si="2"/>
        <v>530111********2022</v>
      </c>
      <c r="G18" s="21">
        <v>44099</v>
      </c>
      <c r="H18" s="15" t="s">
        <v>68</v>
      </c>
      <c r="I18" s="29">
        <v>76517.17</v>
      </c>
      <c r="J18" s="29">
        <v>37398</v>
      </c>
      <c r="K18" s="29">
        <v>26497.33</v>
      </c>
      <c r="L18" s="29">
        <f t="shared" si="0"/>
        <v>140412.5</v>
      </c>
      <c r="M18" s="29">
        <v>8505</v>
      </c>
      <c r="N18" s="29">
        <v>4845</v>
      </c>
      <c r="O18" s="29">
        <f>M18+N18</f>
        <v>13350</v>
      </c>
      <c r="P18" s="29"/>
      <c r="Q18" s="29"/>
      <c r="R18" s="29"/>
      <c r="S18" s="29"/>
      <c r="T18" s="29"/>
      <c r="U18" s="29"/>
      <c r="V18" s="29"/>
      <c r="W18" s="29"/>
      <c r="X18" s="29"/>
      <c r="Y18" s="29"/>
      <c r="Z18" s="15"/>
      <c r="AA18" s="15"/>
      <c r="AB18" s="18"/>
      <c r="AC18" s="15"/>
      <c r="AD18" s="29"/>
      <c r="AE18" s="29"/>
      <c r="AF18" s="18"/>
      <c r="AG18" s="18"/>
      <c r="AH18" s="15"/>
      <c r="AI18" s="29"/>
      <c r="AJ18" s="29">
        <v>58208</v>
      </c>
      <c r="AK18" s="29">
        <f t="shared" si="1"/>
        <v>211970.5</v>
      </c>
      <c r="AL18" s="29"/>
      <c r="AM18" s="29">
        <v>11214.96</v>
      </c>
    </row>
    <row r="19" s="2" customFormat="1" ht="23" customHeight="1" spans="1:39">
      <c r="A19" s="13">
        <v>15</v>
      </c>
      <c r="B19" s="14" t="s">
        <v>72</v>
      </c>
      <c r="C19" s="15" t="s">
        <v>41</v>
      </c>
      <c r="D19" s="17" t="s">
        <v>51</v>
      </c>
      <c r="E19" s="16" t="s">
        <v>73</v>
      </c>
      <c r="F19" s="17" t="str">
        <f t="shared" si="2"/>
        <v>530111********2022</v>
      </c>
      <c r="G19" s="15"/>
      <c r="H19" s="15"/>
      <c r="I19" s="29">
        <v>28372.62</v>
      </c>
      <c r="J19" s="29"/>
      <c r="K19" s="29"/>
      <c r="L19" s="29">
        <f t="shared" si="0"/>
        <v>28372.62</v>
      </c>
      <c r="M19" s="29"/>
      <c r="N19" s="29"/>
      <c r="O19" s="29"/>
      <c r="P19" s="29"/>
      <c r="Q19" s="29"/>
      <c r="R19" s="29"/>
      <c r="S19" s="29"/>
      <c r="T19" s="29"/>
      <c r="U19" s="29"/>
      <c r="V19" s="29"/>
      <c r="W19" s="29"/>
      <c r="X19" s="29"/>
      <c r="Y19" s="29"/>
      <c r="Z19" s="15"/>
      <c r="AA19" s="15"/>
      <c r="AB19" s="18"/>
      <c r="AC19" s="15"/>
      <c r="AD19" s="29"/>
      <c r="AE19" s="29"/>
      <c r="AF19" s="18"/>
      <c r="AG19" s="18"/>
      <c r="AH19" s="15"/>
      <c r="AI19" s="29"/>
      <c r="AJ19" s="29"/>
      <c r="AK19" s="29">
        <f t="shared" si="1"/>
        <v>28372.62</v>
      </c>
      <c r="AL19" s="29"/>
      <c r="AM19" s="29">
        <v>15878.36</v>
      </c>
    </row>
    <row r="20" s="2" customFormat="1" ht="23" customHeight="1" spans="1:39">
      <c r="A20" s="13">
        <v>16</v>
      </c>
      <c r="B20" s="14" t="s">
        <v>74</v>
      </c>
      <c r="C20" s="15" t="s">
        <v>66</v>
      </c>
      <c r="D20" s="17" t="s">
        <v>43</v>
      </c>
      <c r="E20" s="19" t="s">
        <v>75</v>
      </c>
      <c r="F20" s="17" t="str">
        <f t="shared" si="2"/>
        <v>530128********0912</v>
      </c>
      <c r="G20" s="21">
        <v>44099</v>
      </c>
      <c r="H20" s="15" t="s">
        <v>68</v>
      </c>
      <c r="I20" s="29">
        <v>6320.64</v>
      </c>
      <c r="J20" s="29">
        <v>39600</v>
      </c>
      <c r="K20" s="29">
        <v>26497.33</v>
      </c>
      <c r="L20" s="29">
        <f t="shared" si="0"/>
        <v>72417.97</v>
      </c>
      <c r="M20" s="29">
        <v>8505</v>
      </c>
      <c r="N20" s="29">
        <v>4845</v>
      </c>
      <c r="O20" s="29">
        <f>M20+N20</f>
        <v>13350</v>
      </c>
      <c r="P20" s="29">
        <v>10875.45</v>
      </c>
      <c r="Q20" s="29">
        <v>0</v>
      </c>
      <c r="R20" s="29">
        <v>0</v>
      </c>
      <c r="S20" s="29">
        <v>0</v>
      </c>
      <c r="T20" s="29">
        <v>0</v>
      </c>
      <c r="U20" s="29">
        <v>0</v>
      </c>
      <c r="V20" s="29">
        <v>0</v>
      </c>
      <c r="W20" s="29">
        <v>0</v>
      </c>
      <c r="X20" s="29">
        <v>0</v>
      </c>
      <c r="Y20" s="29">
        <f>P20+Q20+R20+S20+T20+U20+V20+W20+X20</f>
        <v>10875.45</v>
      </c>
      <c r="Z20" s="15"/>
      <c r="AA20" s="15"/>
      <c r="AB20" s="18"/>
      <c r="AC20" s="15"/>
      <c r="AD20" s="29"/>
      <c r="AE20" s="29"/>
      <c r="AF20" s="18"/>
      <c r="AG20" s="18"/>
      <c r="AH20" s="15"/>
      <c r="AI20" s="29"/>
      <c r="AJ20" s="29">
        <v>59520</v>
      </c>
      <c r="AK20" s="29">
        <f t="shared" si="1"/>
        <v>156163.42</v>
      </c>
      <c r="AL20" s="29"/>
      <c r="AM20" s="29">
        <v>3476.35</v>
      </c>
    </row>
    <row r="21" s="2" customFormat="1" ht="23" customHeight="1" spans="1:39">
      <c r="A21" s="13">
        <v>16</v>
      </c>
      <c r="B21" s="14" t="s">
        <v>74</v>
      </c>
      <c r="C21" s="15" t="s">
        <v>41</v>
      </c>
      <c r="D21" s="17" t="s">
        <v>43</v>
      </c>
      <c r="E21" s="15" t="s">
        <v>75</v>
      </c>
      <c r="F21" s="17" t="str">
        <f t="shared" si="2"/>
        <v>530128********0912</v>
      </c>
      <c r="G21" s="15"/>
      <c r="H21" s="15"/>
      <c r="I21" s="29">
        <v>42076.47</v>
      </c>
      <c r="J21" s="29"/>
      <c r="K21" s="29"/>
      <c r="L21" s="29">
        <f t="shared" si="0"/>
        <v>42076.47</v>
      </c>
      <c r="M21" s="29"/>
      <c r="N21" s="29"/>
      <c r="O21" s="29"/>
      <c r="P21" s="29"/>
      <c r="Q21" s="29"/>
      <c r="R21" s="29"/>
      <c r="S21" s="29"/>
      <c r="T21" s="29"/>
      <c r="U21" s="29"/>
      <c r="V21" s="29"/>
      <c r="W21" s="29"/>
      <c r="X21" s="29"/>
      <c r="Y21" s="29"/>
      <c r="Z21" s="15"/>
      <c r="AA21" s="15"/>
      <c r="AB21" s="18"/>
      <c r="AC21" s="15"/>
      <c r="AD21" s="29"/>
      <c r="AE21" s="29"/>
      <c r="AF21" s="18"/>
      <c r="AG21" s="18"/>
      <c r="AH21" s="15"/>
      <c r="AI21" s="29"/>
      <c r="AJ21" s="29"/>
      <c r="AK21" s="29">
        <f t="shared" si="1"/>
        <v>42076.47</v>
      </c>
      <c r="AL21" s="29"/>
      <c r="AM21" s="29">
        <v>23142.06</v>
      </c>
    </row>
    <row r="22" s="2" customFormat="1" ht="23" customHeight="1" spans="1:39">
      <c r="A22" s="13">
        <v>17</v>
      </c>
      <c r="B22" s="14" t="s">
        <v>76</v>
      </c>
      <c r="C22" s="15" t="s">
        <v>66</v>
      </c>
      <c r="D22" s="17" t="s">
        <v>51</v>
      </c>
      <c r="E22" s="19" t="s">
        <v>77</v>
      </c>
      <c r="F22" s="17" t="str">
        <f t="shared" si="2"/>
        <v>532228********1084</v>
      </c>
      <c r="G22" s="21">
        <v>44099</v>
      </c>
      <c r="H22" s="15" t="s">
        <v>68</v>
      </c>
      <c r="I22" s="29">
        <v>3683.61</v>
      </c>
      <c r="J22" s="29">
        <v>39600</v>
      </c>
      <c r="K22" s="29">
        <v>26497.33</v>
      </c>
      <c r="L22" s="29">
        <f t="shared" si="0"/>
        <v>69780.94</v>
      </c>
      <c r="M22" s="29">
        <v>8025</v>
      </c>
      <c r="N22" s="29">
        <v>4365</v>
      </c>
      <c r="O22" s="29">
        <f>M22+N22</f>
        <v>12390</v>
      </c>
      <c r="P22" s="29">
        <v>0</v>
      </c>
      <c r="Q22" s="29">
        <v>0</v>
      </c>
      <c r="R22" s="29">
        <v>8497.53</v>
      </c>
      <c r="S22" s="29">
        <v>0</v>
      </c>
      <c r="T22" s="29">
        <v>0</v>
      </c>
      <c r="U22" s="29">
        <v>0</v>
      </c>
      <c r="V22" s="29">
        <v>0</v>
      </c>
      <c r="W22" s="29">
        <v>0</v>
      </c>
      <c r="X22" s="29">
        <v>0</v>
      </c>
      <c r="Y22" s="29">
        <f>P22+Q22+R22+S22+T22+U22+V22+W22+X22</f>
        <v>8497.53</v>
      </c>
      <c r="Z22" s="15"/>
      <c r="AA22" s="15"/>
      <c r="AB22" s="18"/>
      <c r="AC22" s="15"/>
      <c r="AD22" s="29"/>
      <c r="AE22" s="29"/>
      <c r="AF22" s="18"/>
      <c r="AG22" s="18"/>
      <c r="AH22" s="15"/>
      <c r="AI22" s="29"/>
      <c r="AJ22" s="29">
        <v>49280</v>
      </c>
      <c r="AK22" s="29">
        <f t="shared" si="1"/>
        <v>139948.47</v>
      </c>
      <c r="AL22" s="29"/>
      <c r="AM22" s="29">
        <v>2025.99</v>
      </c>
    </row>
    <row r="23" s="2" customFormat="1" ht="23" customHeight="1" spans="1:39">
      <c r="A23" s="13">
        <v>17</v>
      </c>
      <c r="B23" s="14" t="s">
        <v>76</v>
      </c>
      <c r="C23" s="15" t="s">
        <v>39</v>
      </c>
      <c r="D23" s="17" t="s">
        <v>51</v>
      </c>
      <c r="E23" s="19" t="s">
        <v>77</v>
      </c>
      <c r="F23" s="17" t="str">
        <f t="shared" si="2"/>
        <v>532228********1084</v>
      </c>
      <c r="G23" s="15"/>
      <c r="H23" s="15"/>
      <c r="I23" s="29">
        <v>6000</v>
      </c>
      <c r="J23" s="29"/>
      <c r="K23" s="29"/>
      <c r="L23" s="29">
        <f t="shared" si="0"/>
        <v>6000</v>
      </c>
      <c r="M23" s="29"/>
      <c r="N23" s="29"/>
      <c r="O23" s="29"/>
      <c r="P23" s="29"/>
      <c r="Q23" s="29"/>
      <c r="R23" s="29"/>
      <c r="S23" s="29"/>
      <c r="T23" s="29"/>
      <c r="U23" s="29"/>
      <c r="V23" s="29"/>
      <c r="W23" s="29"/>
      <c r="X23" s="29"/>
      <c r="Y23" s="29"/>
      <c r="Z23" s="15"/>
      <c r="AA23" s="15"/>
      <c r="AB23" s="18"/>
      <c r="AC23" s="15"/>
      <c r="AD23" s="29"/>
      <c r="AE23" s="29"/>
      <c r="AF23" s="18"/>
      <c r="AG23" s="18"/>
      <c r="AH23" s="15"/>
      <c r="AI23" s="29"/>
      <c r="AJ23" s="29"/>
      <c r="AK23" s="29">
        <f t="shared" si="1"/>
        <v>6000</v>
      </c>
      <c r="AL23" s="29"/>
      <c r="AM23" s="29">
        <v>3300</v>
      </c>
    </row>
    <row r="24" s="2" customFormat="1" ht="23" customHeight="1" spans="1:39">
      <c r="A24" s="13">
        <v>17</v>
      </c>
      <c r="B24" s="14" t="s">
        <v>76</v>
      </c>
      <c r="C24" s="15" t="s">
        <v>41</v>
      </c>
      <c r="D24" s="17" t="s">
        <v>51</v>
      </c>
      <c r="E24" s="19" t="s">
        <v>77</v>
      </c>
      <c r="F24" s="17" t="str">
        <f t="shared" si="2"/>
        <v>532228********1084</v>
      </c>
      <c r="G24" s="15"/>
      <c r="H24" s="15"/>
      <c r="I24" s="29">
        <v>32250.81</v>
      </c>
      <c r="J24" s="29"/>
      <c r="K24" s="29"/>
      <c r="L24" s="29">
        <f t="shared" si="0"/>
        <v>32250.81</v>
      </c>
      <c r="M24" s="29"/>
      <c r="N24" s="29"/>
      <c r="O24" s="29"/>
      <c r="P24" s="29"/>
      <c r="Q24" s="29"/>
      <c r="R24" s="29"/>
      <c r="S24" s="29"/>
      <c r="T24" s="29"/>
      <c r="U24" s="29"/>
      <c r="V24" s="29"/>
      <c r="W24" s="29"/>
      <c r="X24" s="29"/>
      <c r="Y24" s="29"/>
      <c r="Z24" s="15"/>
      <c r="AA24" s="15"/>
      <c r="AB24" s="18"/>
      <c r="AC24" s="15"/>
      <c r="AD24" s="29"/>
      <c r="AE24" s="29"/>
      <c r="AF24" s="18"/>
      <c r="AG24" s="18"/>
      <c r="AH24" s="15"/>
      <c r="AI24" s="29"/>
      <c r="AJ24" s="29"/>
      <c r="AK24" s="29">
        <f t="shared" si="1"/>
        <v>32250.81</v>
      </c>
      <c r="AL24" s="29"/>
      <c r="AM24" s="29">
        <v>17737.95</v>
      </c>
    </row>
    <row r="25" s="2" customFormat="1" ht="23" customHeight="1" spans="1:39">
      <c r="A25" s="13">
        <v>18</v>
      </c>
      <c r="B25" s="14" t="s">
        <v>78</v>
      </c>
      <c r="C25" s="15" t="s">
        <v>66</v>
      </c>
      <c r="D25" s="17" t="s">
        <v>51</v>
      </c>
      <c r="E25" s="15" t="s">
        <v>79</v>
      </c>
      <c r="F25" s="17" t="str">
        <f t="shared" si="2"/>
        <v>512928********692X</v>
      </c>
      <c r="G25" s="21">
        <v>41062</v>
      </c>
      <c r="H25" s="15" t="s">
        <v>80</v>
      </c>
      <c r="I25" s="29">
        <v>27600</v>
      </c>
      <c r="J25" s="29"/>
      <c r="K25" s="29"/>
      <c r="L25" s="29">
        <f t="shared" si="0"/>
        <v>27600</v>
      </c>
      <c r="M25" s="29"/>
      <c r="N25" s="29"/>
      <c r="O25" s="29"/>
      <c r="P25" s="29"/>
      <c r="Q25" s="29"/>
      <c r="R25" s="29"/>
      <c r="S25" s="29"/>
      <c r="T25" s="29"/>
      <c r="U25" s="29"/>
      <c r="V25" s="29"/>
      <c r="W25" s="29"/>
      <c r="X25" s="29"/>
      <c r="Y25" s="29"/>
      <c r="Z25" s="15"/>
      <c r="AA25" s="15"/>
      <c r="AB25" s="18"/>
      <c r="AC25" s="15"/>
      <c r="AD25" s="29"/>
      <c r="AE25" s="29"/>
      <c r="AF25" s="18"/>
      <c r="AG25" s="18"/>
      <c r="AH25" s="15"/>
      <c r="AI25" s="29"/>
      <c r="AJ25" s="29"/>
      <c r="AK25" s="29">
        <f t="shared" si="1"/>
        <v>27600</v>
      </c>
      <c r="AL25" s="29"/>
      <c r="AM25" s="29">
        <v>11210.46</v>
      </c>
    </row>
    <row r="26" s="2" customFormat="1" ht="23" customHeight="1" spans="1:39">
      <c r="A26" s="13">
        <v>18</v>
      </c>
      <c r="B26" s="14" t="s">
        <v>78</v>
      </c>
      <c r="C26" s="15" t="s">
        <v>41</v>
      </c>
      <c r="D26" s="17" t="s">
        <v>51</v>
      </c>
      <c r="E26" s="15" t="s">
        <v>79</v>
      </c>
      <c r="F26" s="17" t="str">
        <f t="shared" si="2"/>
        <v>512928********692X</v>
      </c>
      <c r="G26" s="22" t="s">
        <v>81</v>
      </c>
      <c r="H26" s="15" t="s">
        <v>82</v>
      </c>
      <c r="I26" s="29">
        <v>18291</v>
      </c>
      <c r="J26" s="29"/>
      <c r="K26" s="29"/>
      <c r="L26" s="29">
        <f t="shared" si="0"/>
        <v>18291</v>
      </c>
      <c r="M26" s="29"/>
      <c r="N26" s="29"/>
      <c r="O26" s="29"/>
      <c r="P26" s="29"/>
      <c r="Q26" s="29"/>
      <c r="R26" s="29"/>
      <c r="S26" s="29"/>
      <c r="T26" s="29"/>
      <c r="U26" s="29"/>
      <c r="V26" s="29"/>
      <c r="W26" s="29"/>
      <c r="X26" s="29"/>
      <c r="Y26" s="29"/>
      <c r="Z26" s="15"/>
      <c r="AA26" s="15"/>
      <c r="AB26" s="18"/>
      <c r="AC26" s="15"/>
      <c r="AD26" s="29"/>
      <c r="AE26" s="29"/>
      <c r="AF26" s="18"/>
      <c r="AG26" s="18"/>
      <c r="AH26" s="15"/>
      <c r="AI26" s="29"/>
      <c r="AJ26" s="29"/>
      <c r="AK26" s="29">
        <f t="shared" si="1"/>
        <v>18291</v>
      </c>
      <c r="AL26" s="29"/>
      <c r="AM26" s="29">
        <v>9262.75</v>
      </c>
    </row>
    <row r="27" s="2" customFormat="1" ht="23" customHeight="1" spans="1:39">
      <c r="A27" s="13">
        <v>19</v>
      </c>
      <c r="B27" s="14" t="s">
        <v>83</v>
      </c>
      <c r="C27" s="15" t="s">
        <v>66</v>
      </c>
      <c r="D27" s="17" t="s">
        <v>43</v>
      </c>
      <c r="E27" s="52" t="s">
        <v>84</v>
      </c>
      <c r="F27" s="17" t="str">
        <f t="shared" si="2"/>
        <v>532322********0312</v>
      </c>
      <c r="G27" s="18">
        <v>44015</v>
      </c>
      <c r="H27" s="15" t="s">
        <v>53</v>
      </c>
      <c r="I27" s="29">
        <v>27576</v>
      </c>
      <c r="J27" s="29">
        <v>36300</v>
      </c>
      <c r="K27" s="29">
        <v>22845.6</v>
      </c>
      <c r="L27" s="29">
        <f t="shared" si="0"/>
        <v>86721.6</v>
      </c>
      <c r="M27" s="29">
        <v>7908</v>
      </c>
      <c r="N27" s="29">
        <v>4500</v>
      </c>
      <c r="O27" s="29">
        <f>M27+N27</f>
        <v>12408</v>
      </c>
      <c r="P27" s="29">
        <v>11620</v>
      </c>
      <c r="Q27" s="29">
        <v>0</v>
      </c>
      <c r="R27" s="29">
        <v>0</v>
      </c>
      <c r="S27" s="29">
        <v>0</v>
      </c>
      <c r="T27" s="29">
        <v>0</v>
      </c>
      <c r="U27" s="29">
        <v>0</v>
      </c>
      <c r="V27" s="29">
        <v>0</v>
      </c>
      <c r="W27" s="29">
        <v>0</v>
      </c>
      <c r="X27" s="29">
        <v>0</v>
      </c>
      <c r="Y27" s="29">
        <f>P27+Q27+R27+S27+T27+U27+V27+W27+X27</f>
        <v>11620</v>
      </c>
      <c r="Z27" s="15"/>
      <c r="AA27" s="15"/>
      <c r="AB27" s="18"/>
      <c r="AC27" s="15"/>
      <c r="AD27" s="29"/>
      <c r="AE27" s="29"/>
      <c r="AF27" s="18"/>
      <c r="AG27" s="18"/>
      <c r="AH27" s="15"/>
      <c r="AI27" s="29"/>
      <c r="AJ27" s="29"/>
      <c r="AK27" s="29">
        <f t="shared" si="1"/>
        <v>110749.6</v>
      </c>
      <c r="AL27" s="29"/>
      <c r="AM27" s="29">
        <v>10790.46</v>
      </c>
    </row>
    <row r="28" s="2" customFormat="1" ht="23" customHeight="1" spans="1:39">
      <c r="A28" s="13">
        <v>19</v>
      </c>
      <c r="B28" s="14" t="s">
        <v>83</v>
      </c>
      <c r="C28" s="15" t="s">
        <v>41</v>
      </c>
      <c r="D28" s="17" t="s">
        <v>43</v>
      </c>
      <c r="E28" s="19" t="s">
        <v>84</v>
      </c>
      <c r="F28" s="17" t="str">
        <f t="shared" si="2"/>
        <v>532322********0312</v>
      </c>
      <c r="G28" s="15"/>
      <c r="H28" s="15"/>
      <c r="I28" s="29">
        <v>19879</v>
      </c>
      <c r="J28" s="29"/>
      <c r="K28" s="29"/>
      <c r="L28" s="29">
        <f t="shared" si="0"/>
        <v>19879</v>
      </c>
      <c r="M28" s="29"/>
      <c r="N28" s="29"/>
      <c r="O28" s="29"/>
      <c r="P28" s="29"/>
      <c r="Q28" s="29"/>
      <c r="R28" s="29"/>
      <c r="S28" s="29"/>
      <c r="T28" s="29"/>
      <c r="U28" s="29"/>
      <c r="V28" s="29"/>
      <c r="W28" s="29"/>
      <c r="X28" s="29"/>
      <c r="Y28" s="29"/>
      <c r="Z28" s="15"/>
      <c r="AA28" s="15"/>
      <c r="AB28" s="18"/>
      <c r="AC28" s="15"/>
      <c r="AD28" s="29"/>
      <c r="AE28" s="29"/>
      <c r="AF28" s="18"/>
      <c r="AG28" s="18"/>
      <c r="AH28" s="15"/>
      <c r="AI28" s="29"/>
      <c r="AJ28" s="29"/>
      <c r="AK28" s="29">
        <f t="shared" si="1"/>
        <v>19879</v>
      </c>
      <c r="AL28" s="29"/>
      <c r="AM28" s="29">
        <v>10933.74</v>
      </c>
    </row>
    <row r="29" s="2" customFormat="1" ht="23" customHeight="1" spans="1:39">
      <c r="A29" s="13">
        <v>20</v>
      </c>
      <c r="B29" s="20" t="s">
        <v>85</v>
      </c>
      <c r="C29" s="15" t="s">
        <v>66</v>
      </c>
      <c r="D29" s="15" t="s">
        <v>51</v>
      </c>
      <c r="E29" s="22" t="s">
        <v>86</v>
      </c>
      <c r="F29" s="17" t="str">
        <f t="shared" si="2"/>
        <v>533524********1261</v>
      </c>
      <c r="G29" s="21">
        <v>44099</v>
      </c>
      <c r="H29" s="15" t="s">
        <v>68</v>
      </c>
      <c r="I29" s="29">
        <v>28168.72</v>
      </c>
      <c r="J29" s="29">
        <v>39600</v>
      </c>
      <c r="K29" s="29">
        <v>26497.33</v>
      </c>
      <c r="L29" s="29">
        <f t="shared" si="0"/>
        <v>94266.05</v>
      </c>
      <c r="M29" s="29">
        <v>7725</v>
      </c>
      <c r="N29" s="29">
        <v>4065</v>
      </c>
      <c r="O29" s="29">
        <f>M29+N29</f>
        <v>11790</v>
      </c>
      <c r="P29" s="29"/>
      <c r="Q29" s="29"/>
      <c r="R29" s="29"/>
      <c r="S29" s="29"/>
      <c r="T29" s="29"/>
      <c r="U29" s="29"/>
      <c r="V29" s="29"/>
      <c r="W29" s="29"/>
      <c r="X29" s="29"/>
      <c r="Y29" s="29"/>
      <c r="Z29" s="29"/>
      <c r="AA29" s="15"/>
      <c r="AB29" s="18"/>
      <c r="AC29" s="15"/>
      <c r="AD29" s="29"/>
      <c r="AE29" s="29"/>
      <c r="AF29" s="18"/>
      <c r="AG29" s="18"/>
      <c r="AH29" s="15"/>
      <c r="AI29" s="29"/>
      <c r="AJ29" s="29">
        <v>19292</v>
      </c>
      <c r="AK29" s="29">
        <f t="shared" si="1"/>
        <v>125348.05</v>
      </c>
      <c r="AL29" s="29"/>
      <c r="AM29" s="29">
        <v>15492.8</v>
      </c>
    </row>
    <row r="30" s="2" customFormat="1" ht="23" customHeight="1" spans="1:39">
      <c r="A30" s="13">
        <v>21</v>
      </c>
      <c r="B30" s="14" t="s">
        <v>87</v>
      </c>
      <c r="C30" s="15" t="s">
        <v>66</v>
      </c>
      <c r="D30" s="15" t="s">
        <v>51</v>
      </c>
      <c r="E30" s="19" t="s">
        <v>88</v>
      </c>
      <c r="F30" s="17" t="str">
        <f t="shared" si="2"/>
        <v>533022********292X</v>
      </c>
      <c r="G30" s="21">
        <v>44099</v>
      </c>
      <c r="H30" s="15" t="s">
        <v>68</v>
      </c>
      <c r="I30" s="29">
        <v>28139</v>
      </c>
      <c r="J30" s="29">
        <v>39600</v>
      </c>
      <c r="K30" s="29">
        <v>26497.33</v>
      </c>
      <c r="L30" s="29">
        <f t="shared" si="0"/>
        <v>94236.33</v>
      </c>
      <c r="M30" s="29">
        <v>8370</v>
      </c>
      <c r="N30" s="29">
        <v>4710</v>
      </c>
      <c r="O30" s="29">
        <f>M30+N30</f>
        <v>13080</v>
      </c>
      <c r="P30" s="29">
        <v>11620</v>
      </c>
      <c r="Q30" s="29">
        <v>0</v>
      </c>
      <c r="R30" s="29">
        <v>805.14</v>
      </c>
      <c r="S30" s="29">
        <v>0</v>
      </c>
      <c r="T30" s="29">
        <v>0</v>
      </c>
      <c r="U30" s="29">
        <v>0</v>
      </c>
      <c r="V30" s="29">
        <v>0</v>
      </c>
      <c r="W30" s="29">
        <v>0</v>
      </c>
      <c r="X30" s="29">
        <v>0</v>
      </c>
      <c r="Y30" s="29">
        <f>P30+Q30+R30+S30+T30+U30+V30+W30+X30</f>
        <v>12425.14</v>
      </c>
      <c r="Z30" s="15"/>
      <c r="AA30" s="15"/>
      <c r="AB30" s="18"/>
      <c r="AC30" s="15"/>
      <c r="AD30" s="29"/>
      <c r="AE30" s="29"/>
      <c r="AF30" s="18"/>
      <c r="AG30" s="18"/>
      <c r="AH30" s="15"/>
      <c r="AI30" s="29"/>
      <c r="AJ30" s="29">
        <v>36160</v>
      </c>
      <c r="AK30" s="29">
        <f t="shared" si="1"/>
        <v>155901.47</v>
      </c>
      <c r="AL30" s="29"/>
      <c r="AM30" s="29">
        <v>5148.24</v>
      </c>
    </row>
    <row r="31" s="2" customFormat="1" ht="23" customHeight="1" spans="1:39">
      <c r="A31" s="13">
        <v>21</v>
      </c>
      <c r="B31" s="14" t="s">
        <v>87</v>
      </c>
      <c r="C31" s="15" t="s">
        <v>39</v>
      </c>
      <c r="D31" s="15" t="s">
        <v>51</v>
      </c>
      <c r="E31" s="19" t="s">
        <v>88</v>
      </c>
      <c r="F31" s="17" t="str">
        <f t="shared" si="2"/>
        <v>533022********292X</v>
      </c>
      <c r="G31" s="15"/>
      <c r="H31" s="15"/>
      <c r="I31" s="29">
        <v>9600</v>
      </c>
      <c r="J31" s="29"/>
      <c r="K31" s="29"/>
      <c r="L31" s="29">
        <f t="shared" si="0"/>
        <v>9600</v>
      </c>
      <c r="M31" s="29"/>
      <c r="N31" s="29"/>
      <c r="O31" s="29"/>
      <c r="P31" s="29"/>
      <c r="Q31" s="29"/>
      <c r="R31" s="29"/>
      <c r="S31" s="29"/>
      <c r="T31" s="29"/>
      <c r="U31" s="29"/>
      <c r="V31" s="29"/>
      <c r="W31" s="29"/>
      <c r="X31" s="29"/>
      <c r="Y31" s="29"/>
      <c r="Z31" s="15"/>
      <c r="AA31" s="15"/>
      <c r="AB31" s="18"/>
      <c r="AC31" s="15"/>
      <c r="AD31" s="29"/>
      <c r="AE31" s="29"/>
      <c r="AF31" s="18"/>
      <c r="AG31" s="18"/>
      <c r="AH31" s="15"/>
      <c r="AI31" s="29"/>
      <c r="AJ31" s="29"/>
      <c r="AK31" s="29">
        <f t="shared" si="1"/>
        <v>9600</v>
      </c>
      <c r="AL31" s="29"/>
      <c r="AM31" s="29">
        <v>5280</v>
      </c>
    </row>
    <row r="32" s="2" customFormat="1" ht="23" customHeight="1" spans="1:39">
      <c r="A32" s="13">
        <v>21</v>
      </c>
      <c r="B32" s="14" t="s">
        <v>87</v>
      </c>
      <c r="C32" s="15" t="s">
        <v>41</v>
      </c>
      <c r="D32" s="15" t="s">
        <v>51</v>
      </c>
      <c r="E32" s="19" t="s">
        <v>88</v>
      </c>
      <c r="F32" s="17" t="str">
        <f t="shared" si="2"/>
        <v>533022********292X</v>
      </c>
      <c r="G32" s="15"/>
      <c r="H32" s="15"/>
      <c r="I32" s="29">
        <v>34093</v>
      </c>
      <c r="J32" s="29"/>
      <c r="K32" s="29"/>
      <c r="L32" s="29">
        <f t="shared" si="0"/>
        <v>34093</v>
      </c>
      <c r="M32" s="29"/>
      <c r="N32" s="29"/>
      <c r="O32" s="29"/>
      <c r="P32" s="29"/>
      <c r="Q32" s="29"/>
      <c r="R32" s="29"/>
      <c r="S32" s="29"/>
      <c r="T32" s="29"/>
      <c r="U32" s="29"/>
      <c r="V32" s="29"/>
      <c r="W32" s="29"/>
      <c r="X32" s="29"/>
      <c r="Y32" s="29"/>
      <c r="Z32" s="15"/>
      <c r="AA32" s="15"/>
      <c r="AB32" s="18"/>
      <c r="AC32" s="15"/>
      <c r="AD32" s="29"/>
      <c r="AE32" s="29"/>
      <c r="AF32" s="18"/>
      <c r="AG32" s="18"/>
      <c r="AH32" s="15"/>
      <c r="AI32" s="29"/>
      <c r="AJ32" s="29"/>
      <c r="AK32" s="29">
        <f t="shared" si="1"/>
        <v>34093</v>
      </c>
      <c r="AL32" s="29"/>
      <c r="AM32" s="29">
        <v>17296.22</v>
      </c>
    </row>
    <row r="33" s="2" customFormat="1" ht="23" customHeight="1" spans="1:39">
      <c r="A33" s="13">
        <v>22</v>
      </c>
      <c r="B33" s="14" t="s">
        <v>89</v>
      </c>
      <c r="C33" s="15" t="s">
        <v>66</v>
      </c>
      <c r="D33" s="15" t="s">
        <v>51</v>
      </c>
      <c r="E33" s="15" t="s">
        <v>90</v>
      </c>
      <c r="F33" s="17" t="str">
        <f t="shared" si="2"/>
        <v>530103********2920</v>
      </c>
      <c r="G33" s="18">
        <v>44528</v>
      </c>
      <c r="H33" s="15" t="s">
        <v>68</v>
      </c>
      <c r="I33" s="29">
        <v>16365.43</v>
      </c>
      <c r="J33" s="29">
        <v>39600</v>
      </c>
      <c r="K33" s="29">
        <v>45334.93</v>
      </c>
      <c r="L33" s="29">
        <f t="shared" si="0"/>
        <v>101300.36</v>
      </c>
      <c r="M33" s="29">
        <v>9546</v>
      </c>
      <c r="N33" s="29">
        <v>4710</v>
      </c>
      <c r="O33" s="29">
        <f>M33+N33</f>
        <v>14256</v>
      </c>
      <c r="P33" s="29"/>
      <c r="Q33" s="29"/>
      <c r="R33" s="29"/>
      <c r="S33" s="29"/>
      <c r="T33" s="29"/>
      <c r="U33" s="29"/>
      <c r="V33" s="29"/>
      <c r="W33" s="29"/>
      <c r="X33" s="29"/>
      <c r="Y33" s="29"/>
      <c r="Z33" s="29">
        <v>1395.86</v>
      </c>
      <c r="AA33" s="15" t="s">
        <v>91</v>
      </c>
      <c r="AB33" s="18">
        <v>42490</v>
      </c>
      <c r="AC33" s="15">
        <v>10.5</v>
      </c>
      <c r="AD33" s="29">
        <f>Z33*AC33</f>
        <v>14656.53</v>
      </c>
      <c r="AE33" s="29">
        <v>1670</v>
      </c>
      <c r="AF33" s="18">
        <v>42491</v>
      </c>
      <c r="AG33" s="18">
        <v>44528</v>
      </c>
      <c r="AH33" s="15">
        <v>5.5</v>
      </c>
      <c r="AI33" s="29">
        <f>AE33*AH33</f>
        <v>9185</v>
      </c>
      <c r="AJ33" s="29">
        <f>AD33+AI33</f>
        <v>23841.53</v>
      </c>
      <c r="AK33" s="29">
        <f t="shared" si="1"/>
        <v>139397.89</v>
      </c>
      <c r="AL33" s="29"/>
      <c r="AM33" s="29">
        <v>9000.99</v>
      </c>
    </row>
    <row r="34" s="2" customFormat="1" ht="23" customHeight="1" spans="1:39">
      <c r="A34" s="13">
        <v>22</v>
      </c>
      <c r="B34" s="14" t="s">
        <v>89</v>
      </c>
      <c r="C34" s="15" t="s">
        <v>41</v>
      </c>
      <c r="D34" s="15" t="s">
        <v>43</v>
      </c>
      <c r="E34" s="15" t="s">
        <v>90</v>
      </c>
      <c r="F34" s="17" t="str">
        <f t="shared" si="2"/>
        <v>530103********2920</v>
      </c>
      <c r="G34" s="15"/>
      <c r="H34" s="15"/>
      <c r="I34" s="29">
        <v>19540.21</v>
      </c>
      <c r="J34" s="29"/>
      <c r="K34" s="29"/>
      <c r="L34" s="29">
        <f t="shared" si="0"/>
        <v>19540.21</v>
      </c>
      <c r="M34" s="29"/>
      <c r="N34" s="29"/>
      <c r="O34" s="29"/>
      <c r="P34" s="29"/>
      <c r="Q34" s="29"/>
      <c r="R34" s="29"/>
      <c r="S34" s="29"/>
      <c r="T34" s="29"/>
      <c r="U34" s="29"/>
      <c r="V34" s="29"/>
      <c r="W34" s="29"/>
      <c r="X34" s="29"/>
      <c r="Y34" s="29"/>
      <c r="Z34" s="15"/>
      <c r="AA34" s="15"/>
      <c r="AB34" s="18"/>
      <c r="AC34" s="15"/>
      <c r="AD34" s="29"/>
      <c r="AE34" s="29"/>
      <c r="AF34" s="18"/>
      <c r="AG34" s="18"/>
      <c r="AH34" s="15"/>
      <c r="AI34" s="29"/>
      <c r="AJ34" s="29"/>
      <c r="AK34" s="29">
        <f t="shared" si="1"/>
        <v>19540.21</v>
      </c>
      <c r="AL34" s="29"/>
      <c r="AM34" s="29">
        <v>10747.12</v>
      </c>
    </row>
    <row r="35" s="2" customFormat="1" ht="23" customHeight="1" spans="1:39">
      <c r="A35" s="13">
        <v>23</v>
      </c>
      <c r="B35" s="14" t="s">
        <v>92</v>
      </c>
      <c r="C35" s="15" t="s">
        <v>66</v>
      </c>
      <c r="D35" s="15" t="s">
        <v>51</v>
      </c>
      <c r="E35" s="51" t="s">
        <v>93</v>
      </c>
      <c r="F35" s="17" t="str">
        <f t="shared" si="2"/>
        <v>530111********2022</v>
      </c>
      <c r="G35" s="21">
        <v>44099</v>
      </c>
      <c r="H35" s="15" t="s">
        <v>68</v>
      </c>
      <c r="I35" s="29">
        <v>13986.65</v>
      </c>
      <c r="J35" s="29">
        <v>39600</v>
      </c>
      <c r="K35" s="29">
        <v>26497.33</v>
      </c>
      <c r="L35" s="29">
        <f t="shared" si="0"/>
        <v>80083.98</v>
      </c>
      <c r="M35" s="29">
        <v>7875</v>
      </c>
      <c r="N35" s="29">
        <v>4215</v>
      </c>
      <c r="O35" s="29">
        <f>M35+N35</f>
        <v>12090</v>
      </c>
      <c r="P35" s="29"/>
      <c r="Q35" s="29"/>
      <c r="R35" s="29"/>
      <c r="S35" s="29"/>
      <c r="T35" s="29"/>
      <c r="U35" s="29"/>
      <c r="V35" s="29"/>
      <c r="W35" s="29"/>
      <c r="X35" s="29"/>
      <c r="Y35" s="29"/>
      <c r="Z35" s="15"/>
      <c r="AA35" s="15"/>
      <c r="AB35" s="18"/>
      <c r="AC35" s="15"/>
      <c r="AD35" s="29"/>
      <c r="AE35" s="29"/>
      <c r="AF35" s="18"/>
      <c r="AG35" s="18"/>
      <c r="AH35" s="15"/>
      <c r="AI35" s="29"/>
      <c r="AJ35" s="29">
        <v>44324</v>
      </c>
      <c r="AK35" s="29">
        <f t="shared" si="1"/>
        <v>136497.98</v>
      </c>
      <c r="AL35" s="29"/>
      <c r="AM35" s="29">
        <v>7692.66</v>
      </c>
    </row>
    <row r="36" s="2" customFormat="1" ht="23" customHeight="1" spans="1:39">
      <c r="A36" s="13">
        <v>23</v>
      </c>
      <c r="B36" s="14" t="s">
        <v>92</v>
      </c>
      <c r="C36" s="15" t="s">
        <v>41</v>
      </c>
      <c r="D36" s="15" t="s">
        <v>51</v>
      </c>
      <c r="E36" s="51" t="s">
        <v>93</v>
      </c>
      <c r="F36" s="17" t="str">
        <f t="shared" si="2"/>
        <v>530111********2022</v>
      </c>
      <c r="G36" s="15"/>
      <c r="H36" s="15"/>
      <c r="I36" s="29">
        <v>16479.18</v>
      </c>
      <c r="J36" s="29"/>
      <c r="K36" s="29"/>
      <c r="L36" s="29">
        <f t="shared" si="0"/>
        <v>16479.18</v>
      </c>
      <c r="M36" s="29"/>
      <c r="N36" s="29"/>
      <c r="O36" s="29"/>
      <c r="P36" s="29"/>
      <c r="Q36" s="29"/>
      <c r="R36" s="29"/>
      <c r="S36" s="29"/>
      <c r="T36" s="29"/>
      <c r="U36" s="29"/>
      <c r="V36" s="29"/>
      <c r="W36" s="29"/>
      <c r="X36" s="29"/>
      <c r="Y36" s="29"/>
      <c r="Z36" s="15"/>
      <c r="AA36" s="15"/>
      <c r="AB36" s="18"/>
      <c r="AC36" s="15"/>
      <c r="AD36" s="29"/>
      <c r="AE36" s="29"/>
      <c r="AF36" s="18"/>
      <c r="AG36" s="18"/>
      <c r="AH36" s="15"/>
      <c r="AI36" s="29"/>
      <c r="AJ36" s="29"/>
      <c r="AK36" s="29">
        <f t="shared" si="1"/>
        <v>16479.18</v>
      </c>
      <c r="AL36" s="29"/>
      <c r="AM36" s="29">
        <v>9063.55</v>
      </c>
    </row>
    <row r="37" s="2" customFormat="1" ht="23" customHeight="1" spans="1:39">
      <c r="A37" s="13">
        <v>24</v>
      </c>
      <c r="B37" s="14" t="s">
        <v>94</v>
      </c>
      <c r="C37" s="15" t="s">
        <v>66</v>
      </c>
      <c r="D37" s="17" t="s">
        <v>43</v>
      </c>
      <c r="E37" s="22" t="s">
        <v>95</v>
      </c>
      <c r="F37" s="17" t="str">
        <f t="shared" si="2"/>
        <v>530200********1118</v>
      </c>
      <c r="G37" s="21">
        <v>44099</v>
      </c>
      <c r="H37" s="15" t="s">
        <v>68</v>
      </c>
      <c r="I37" s="29">
        <v>28139</v>
      </c>
      <c r="J37" s="29">
        <v>36300</v>
      </c>
      <c r="K37" s="29">
        <v>26497.33</v>
      </c>
      <c r="L37" s="29">
        <f t="shared" si="0"/>
        <v>90936.33</v>
      </c>
      <c r="M37" s="29">
        <v>7875</v>
      </c>
      <c r="N37" s="29">
        <v>4215</v>
      </c>
      <c r="O37" s="29">
        <f>M37+N37</f>
        <v>12090</v>
      </c>
      <c r="P37" s="29"/>
      <c r="Q37" s="29"/>
      <c r="R37" s="29"/>
      <c r="S37" s="29"/>
      <c r="T37" s="29"/>
      <c r="U37" s="29"/>
      <c r="V37" s="29"/>
      <c r="W37" s="29"/>
      <c r="X37" s="29"/>
      <c r="Y37" s="29"/>
      <c r="Z37" s="15"/>
      <c r="AA37" s="15"/>
      <c r="AB37" s="18"/>
      <c r="AC37" s="15"/>
      <c r="AD37" s="29"/>
      <c r="AE37" s="29"/>
      <c r="AF37" s="18"/>
      <c r="AG37" s="18"/>
      <c r="AH37" s="15"/>
      <c r="AI37" s="29"/>
      <c r="AJ37" s="29">
        <v>50544</v>
      </c>
      <c r="AK37" s="29">
        <f t="shared" si="1"/>
        <v>153570.33</v>
      </c>
      <c r="AL37" s="29"/>
      <c r="AM37" s="29">
        <v>10691.29</v>
      </c>
    </row>
    <row r="38" s="2" customFormat="1" ht="23" customHeight="1" spans="1:39">
      <c r="A38" s="13">
        <v>24</v>
      </c>
      <c r="B38" s="14" t="s">
        <v>94</v>
      </c>
      <c r="C38" s="15" t="s">
        <v>41</v>
      </c>
      <c r="D38" s="17" t="s">
        <v>43</v>
      </c>
      <c r="E38" s="22" t="s">
        <v>95</v>
      </c>
      <c r="F38" s="17" t="str">
        <f t="shared" si="2"/>
        <v>530200********1118</v>
      </c>
      <c r="G38" s="15"/>
      <c r="H38" s="15"/>
      <c r="I38" s="29">
        <v>281</v>
      </c>
      <c r="J38" s="29"/>
      <c r="K38" s="29"/>
      <c r="L38" s="29">
        <f t="shared" si="0"/>
        <v>281</v>
      </c>
      <c r="M38" s="29"/>
      <c r="N38" s="29"/>
      <c r="O38" s="29"/>
      <c r="P38" s="29"/>
      <c r="Q38" s="29"/>
      <c r="R38" s="29"/>
      <c r="S38" s="29"/>
      <c r="T38" s="29"/>
      <c r="U38" s="29"/>
      <c r="V38" s="29"/>
      <c r="W38" s="29"/>
      <c r="X38" s="29"/>
      <c r="Y38" s="29"/>
      <c r="Z38" s="15"/>
      <c r="AA38" s="15"/>
      <c r="AB38" s="18"/>
      <c r="AC38" s="15"/>
      <c r="AD38" s="29"/>
      <c r="AE38" s="29"/>
      <c r="AF38" s="18"/>
      <c r="AG38" s="18"/>
      <c r="AH38" s="15"/>
      <c r="AI38" s="29"/>
      <c r="AJ38" s="29"/>
      <c r="AK38" s="29">
        <f t="shared" si="1"/>
        <v>281</v>
      </c>
      <c r="AL38" s="29"/>
      <c r="AM38" s="29">
        <v>155.01</v>
      </c>
    </row>
    <row r="39" s="2" customFormat="1" ht="23" customHeight="1" spans="1:39">
      <c r="A39" s="13">
        <v>25</v>
      </c>
      <c r="B39" s="14" t="s">
        <v>96</v>
      </c>
      <c r="C39" s="15" t="s">
        <v>66</v>
      </c>
      <c r="D39" s="17" t="s">
        <v>43</v>
      </c>
      <c r="E39" s="22" t="s">
        <v>97</v>
      </c>
      <c r="F39" s="17" t="str">
        <f t="shared" si="2"/>
        <v>532522********3549</v>
      </c>
      <c r="G39" s="21">
        <v>44099</v>
      </c>
      <c r="H39" s="15" t="s">
        <v>68</v>
      </c>
      <c r="I39" s="29">
        <v>14055.5</v>
      </c>
      <c r="J39" s="29">
        <v>39600</v>
      </c>
      <c r="K39" s="29">
        <v>26497.33</v>
      </c>
      <c r="L39" s="29">
        <f t="shared" si="0"/>
        <v>80152.83</v>
      </c>
      <c r="M39" s="29">
        <v>7875</v>
      </c>
      <c r="N39" s="29">
        <v>4215</v>
      </c>
      <c r="O39" s="29">
        <f>M39+N39</f>
        <v>12090</v>
      </c>
      <c r="P39" s="29"/>
      <c r="Q39" s="29"/>
      <c r="R39" s="29"/>
      <c r="S39" s="29"/>
      <c r="T39" s="29"/>
      <c r="U39" s="29"/>
      <c r="V39" s="29"/>
      <c r="W39" s="29"/>
      <c r="X39" s="29"/>
      <c r="Y39" s="29"/>
      <c r="Z39" s="15"/>
      <c r="AA39" s="15"/>
      <c r="AB39" s="18"/>
      <c r="AC39" s="15"/>
      <c r="AD39" s="29"/>
      <c r="AE39" s="29"/>
      <c r="AF39" s="18"/>
      <c r="AG39" s="18"/>
      <c r="AH39" s="15"/>
      <c r="AI39" s="29"/>
      <c r="AJ39" s="29">
        <v>34752</v>
      </c>
      <c r="AK39" s="29">
        <f t="shared" si="1"/>
        <v>126994.83</v>
      </c>
      <c r="AL39" s="29"/>
      <c r="AM39" s="29">
        <v>7730.53</v>
      </c>
    </row>
    <row r="40" s="2" customFormat="1" ht="23" customHeight="1" spans="1:39">
      <c r="A40" s="13">
        <v>25</v>
      </c>
      <c r="B40" s="14" t="s">
        <v>96</v>
      </c>
      <c r="C40" s="15" t="s">
        <v>41</v>
      </c>
      <c r="D40" s="17" t="s">
        <v>43</v>
      </c>
      <c r="E40" s="22" t="s">
        <v>97</v>
      </c>
      <c r="F40" s="17" t="str">
        <f t="shared" si="2"/>
        <v>532522********3549</v>
      </c>
      <c r="G40" s="15"/>
      <c r="H40" s="15"/>
      <c r="I40" s="29">
        <v>13966.44</v>
      </c>
      <c r="J40" s="29"/>
      <c r="K40" s="29"/>
      <c r="L40" s="29">
        <f t="shared" si="0"/>
        <v>13966.44</v>
      </c>
      <c r="M40" s="29"/>
      <c r="N40" s="29"/>
      <c r="O40" s="29"/>
      <c r="P40" s="29"/>
      <c r="Q40" s="29"/>
      <c r="R40" s="29"/>
      <c r="S40" s="29"/>
      <c r="T40" s="29"/>
      <c r="U40" s="29"/>
      <c r="V40" s="29"/>
      <c r="W40" s="29"/>
      <c r="X40" s="29"/>
      <c r="Y40" s="29"/>
      <c r="Z40" s="15"/>
      <c r="AA40" s="15"/>
      <c r="AB40" s="18"/>
      <c r="AC40" s="15"/>
      <c r="AD40" s="29"/>
      <c r="AE40" s="29"/>
      <c r="AF40" s="18"/>
      <c r="AG40" s="18"/>
      <c r="AH40" s="15"/>
      <c r="AI40" s="29"/>
      <c r="AJ40" s="29"/>
      <c r="AK40" s="29">
        <f t="shared" si="1"/>
        <v>13966.44</v>
      </c>
      <c r="AL40" s="29"/>
      <c r="AM40" s="29">
        <v>7681.54</v>
      </c>
    </row>
    <row r="41" s="2" customFormat="1" ht="23" customHeight="1" spans="1:39">
      <c r="A41" s="13">
        <v>26</v>
      </c>
      <c r="B41" s="14" t="s">
        <v>98</v>
      </c>
      <c r="C41" s="15" t="s">
        <v>66</v>
      </c>
      <c r="D41" s="17" t="s">
        <v>43</v>
      </c>
      <c r="E41" s="15" t="s">
        <v>99</v>
      </c>
      <c r="F41" s="17" t="str">
        <f t="shared" si="2"/>
        <v>533524********0619</v>
      </c>
      <c r="G41" s="15"/>
      <c r="H41" s="15"/>
      <c r="I41" s="29">
        <v>20219.81</v>
      </c>
      <c r="J41" s="29">
        <v>39600</v>
      </c>
      <c r="K41" s="29"/>
      <c r="L41" s="29">
        <f t="shared" si="0"/>
        <v>59819.81</v>
      </c>
      <c r="M41" s="29"/>
      <c r="N41" s="29"/>
      <c r="O41" s="29"/>
      <c r="P41" s="29"/>
      <c r="Q41" s="29"/>
      <c r="R41" s="29"/>
      <c r="S41" s="29"/>
      <c r="T41" s="29"/>
      <c r="U41" s="29"/>
      <c r="V41" s="29"/>
      <c r="W41" s="29"/>
      <c r="X41" s="29"/>
      <c r="Y41" s="29"/>
      <c r="Z41" s="15"/>
      <c r="AA41" s="15"/>
      <c r="AB41" s="18"/>
      <c r="AC41" s="15"/>
      <c r="AD41" s="29"/>
      <c r="AE41" s="29"/>
      <c r="AF41" s="18"/>
      <c r="AG41" s="18"/>
      <c r="AH41" s="15"/>
      <c r="AI41" s="29"/>
      <c r="AJ41" s="29"/>
      <c r="AK41" s="29">
        <f t="shared" si="1"/>
        <v>59819.81</v>
      </c>
      <c r="AL41" s="29"/>
      <c r="AM41" s="29">
        <v>11120.9</v>
      </c>
    </row>
    <row r="42" s="2" customFormat="1" ht="23" customHeight="1" spans="1:39">
      <c r="A42" s="13">
        <v>26</v>
      </c>
      <c r="B42" s="14" t="s">
        <v>98</v>
      </c>
      <c r="C42" s="15" t="s">
        <v>41</v>
      </c>
      <c r="D42" s="17" t="s">
        <v>43</v>
      </c>
      <c r="E42" s="15" t="s">
        <v>99</v>
      </c>
      <c r="F42" s="17" t="str">
        <f t="shared" si="2"/>
        <v>533524********0619</v>
      </c>
      <c r="G42" s="15"/>
      <c r="H42" s="15"/>
      <c r="I42" s="29">
        <v>3986.65</v>
      </c>
      <c r="J42" s="29"/>
      <c r="K42" s="29"/>
      <c r="L42" s="29">
        <f t="shared" si="0"/>
        <v>3986.65</v>
      </c>
      <c r="M42" s="29"/>
      <c r="N42" s="29"/>
      <c r="O42" s="29"/>
      <c r="P42" s="29"/>
      <c r="Q42" s="29"/>
      <c r="R42" s="29"/>
      <c r="S42" s="29"/>
      <c r="T42" s="29"/>
      <c r="U42" s="29"/>
      <c r="V42" s="29"/>
      <c r="W42" s="29"/>
      <c r="X42" s="29"/>
      <c r="Y42" s="29"/>
      <c r="Z42" s="15"/>
      <c r="AA42" s="15"/>
      <c r="AB42" s="18"/>
      <c r="AC42" s="15"/>
      <c r="AD42" s="29"/>
      <c r="AE42" s="29"/>
      <c r="AF42" s="18"/>
      <c r="AG42" s="18"/>
      <c r="AH42" s="15"/>
      <c r="AI42" s="29"/>
      <c r="AJ42" s="29"/>
      <c r="AK42" s="29">
        <f t="shared" si="1"/>
        <v>3986.65</v>
      </c>
      <c r="AL42" s="29"/>
      <c r="AM42" s="29">
        <v>2192.66</v>
      </c>
    </row>
    <row r="43" s="2" customFormat="1" ht="23" customHeight="1" spans="1:39">
      <c r="A43" s="13">
        <v>27</v>
      </c>
      <c r="B43" s="14" t="s">
        <v>100</v>
      </c>
      <c r="C43" s="15" t="s">
        <v>66</v>
      </c>
      <c r="D43" s="17" t="s">
        <v>43</v>
      </c>
      <c r="E43" s="16" t="s">
        <v>101</v>
      </c>
      <c r="F43" s="17" t="str">
        <f t="shared" si="2"/>
        <v>530125********0014</v>
      </c>
      <c r="G43" s="18">
        <v>43506</v>
      </c>
      <c r="H43" s="15" t="s">
        <v>53</v>
      </c>
      <c r="I43" s="29">
        <v>26825.68492</v>
      </c>
      <c r="J43" s="29">
        <v>39600</v>
      </c>
      <c r="K43" s="29">
        <v>445.33</v>
      </c>
      <c r="L43" s="29">
        <f t="shared" si="0"/>
        <v>66871.01492</v>
      </c>
      <c r="M43" s="29"/>
      <c r="N43" s="29"/>
      <c r="O43" s="29"/>
      <c r="P43" s="29">
        <v>11620</v>
      </c>
      <c r="Q43" s="29">
        <v>501.5</v>
      </c>
      <c r="R43" s="29">
        <v>0</v>
      </c>
      <c r="S43" s="29">
        <v>0</v>
      </c>
      <c r="T43" s="29">
        <v>0</v>
      </c>
      <c r="U43" s="29">
        <v>0</v>
      </c>
      <c r="V43" s="29">
        <v>0</v>
      </c>
      <c r="W43" s="29">
        <v>0</v>
      </c>
      <c r="X43" s="29">
        <v>0</v>
      </c>
      <c r="Y43" s="29">
        <f>P43+Q43+R43+S43+T43+U43+V43+W43+X43</f>
        <v>12121.5</v>
      </c>
      <c r="Z43" s="15"/>
      <c r="AA43" s="15"/>
      <c r="AB43" s="18"/>
      <c r="AC43" s="15"/>
      <c r="AD43" s="29"/>
      <c r="AE43" s="29"/>
      <c r="AF43" s="18"/>
      <c r="AG43" s="18"/>
      <c r="AH43" s="15"/>
      <c r="AI43" s="29"/>
      <c r="AJ43" s="29"/>
      <c r="AK43" s="29">
        <f t="shared" si="1"/>
        <v>78992.51492</v>
      </c>
      <c r="AL43" s="29"/>
      <c r="AM43" s="29">
        <v>14754.13</v>
      </c>
    </row>
    <row r="44" s="2" customFormat="1" ht="23" customHeight="1" spans="1:39">
      <c r="A44" s="13">
        <v>27</v>
      </c>
      <c r="B44" s="14" t="s">
        <v>100</v>
      </c>
      <c r="C44" s="15" t="s">
        <v>41</v>
      </c>
      <c r="D44" s="17" t="s">
        <v>43</v>
      </c>
      <c r="E44" s="16" t="s">
        <v>101</v>
      </c>
      <c r="F44" s="17" t="str">
        <f t="shared" si="2"/>
        <v>530125********0014</v>
      </c>
      <c r="G44" s="15"/>
      <c r="H44" s="15"/>
      <c r="I44" s="29">
        <v>8707.45</v>
      </c>
      <c r="J44" s="29"/>
      <c r="K44" s="29"/>
      <c r="L44" s="29">
        <f t="shared" si="0"/>
        <v>8707.45</v>
      </c>
      <c r="M44" s="29"/>
      <c r="N44" s="29"/>
      <c r="O44" s="29"/>
      <c r="P44" s="29"/>
      <c r="Q44" s="29"/>
      <c r="R44" s="29"/>
      <c r="S44" s="29"/>
      <c r="T44" s="29"/>
      <c r="U44" s="29"/>
      <c r="V44" s="29"/>
      <c r="W44" s="29"/>
      <c r="X44" s="29"/>
      <c r="Y44" s="29"/>
      <c r="Z44" s="15"/>
      <c r="AA44" s="15"/>
      <c r="AB44" s="18"/>
      <c r="AC44" s="15"/>
      <c r="AD44" s="29"/>
      <c r="AE44" s="29"/>
      <c r="AF44" s="18"/>
      <c r="AG44" s="18"/>
      <c r="AH44" s="15"/>
      <c r="AI44" s="29"/>
      <c r="AJ44" s="29"/>
      <c r="AK44" s="29">
        <f t="shared" si="1"/>
        <v>8707.45</v>
      </c>
      <c r="AL44" s="29"/>
      <c r="AM44" s="29">
        <v>4789.1</v>
      </c>
    </row>
    <row r="45" s="2" customFormat="1" ht="23" customHeight="1" spans="1:39">
      <c r="A45" s="13">
        <v>28</v>
      </c>
      <c r="B45" s="14" t="s">
        <v>102</v>
      </c>
      <c r="C45" s="15" t="s">
        <v>66</v>
      </c>
      <c r="D45" s="17" t="s">
        <v>43</v>
      </c>
      <c r="E45" s="52" t="s">
        <v>103</v>
      </c>
      <c r="F45" s="17" t="str">
        <f t="shared" si="2"/>
        <v>532502********2419</v>
      </c>
      <c r="G45" s="21">
        <v>42454</v>
      </c>
      <c r="H45" s="15" t="s">
        <v>53</v>
      </c>
      <c r="I45" s="29">
        <v>22818.58</v>
      </c>
      <c r="J45" s="29"/>
      <c r="K45" s="29"/>
      <c r="L45" s="29">
        <f t="shared" si="0"/>
        <v>22818.58</v>
      </c>
      <c r="M45" s="29"/>
      <c r="N45" s="29"/>
      <c r="O45" s="29"/>
      <c r="P45" s="29"/>
      <c r="Q45" s="29"/>
      <c r="R45" s="29"/>
      <c r="S45" s="29"/>
      <c r="T45" s="29"/>
      <c r="U45" s="29"/>
      <c r="V45" s="29"/>
      <c r="W45" s="29"/>
      <c r="X45" s="29"/>
      <c r="Y45" s="29"/>
      <c r="Z45" s="15"/>
      <c r="AA45" s="15"/>
      <c r="AB45" s="18"/>
      <c r="AC45" s="15"/>
      <c r="AD45" s="29"/>
      <c r="AE45" s="29"/>
      <c r="AF45" s="18"/>
      <c r="AG45" s="18"/>
      <c r="AH45" s="15"/>
      <c r="AI45" s="29"/>
      <c r="AJ45" s="29">
        <v>10930</v>
      </c>
      <c r="AK45" s="29">
        <f t="shared" si="1"/>
        <v>33748.58</v>
      </c>
      <c r="AL45" s="29"/>
      <c r="AM45" s="29">
        <v>11114.58</v>
      </c>
    </row>
    <row r="46" s="2" customFormat="1" ht="23" customHeight="1" spans="1:39">
      <c r="A46" s="13">
        <v>28</v>
      </c>
      <c r="B46" s="14" t="s">
        <v>102</v>
      </c>
      <c r="C46" s="15" t="s">
        <v>41</v>
      </c>
      <c r="D46" s="17" t="s">
        <v>43</v>
      </c>
      <c r="E46" s="52" t="s">
        <v>103</v>
      </c>
      <c r="F46" s="17" t="str">
        <f t="shared" si="2"/>
        <v>532502********2419</v>
      </c>
      <c r="G46" s="15"/>
      <c r="H46" s="15"/>
      <c r="I46" s="29">
        <v>6209.36</v>
      </c>
      <c r="J46" s="29"/>
      <c r="K46" s="29"/>
      <c r="L46" s="29">
        <f t="shared" si="0"/>
        <v>6209.36</v>
      </c>
      <c r="M46" s="29"/>
      <c r="N46" s="29"/>
      <c r="O46" s="29"/>
      <c r="P46" s="29"/>
      <c r="Q46" s="29"/>
      <c r="R46" s="29"/>
      <c r="S46" s="29"/>
      <c r="T46" s="29"/>
      <c r="U46" s="29"/>
      <c r="V46" s="29"/>
      <c r="W46" s="29"/>
      <c r="X46" s="29"/>
      <c r="Y46" s="29"/>
      <c r="Z46" s="15"/>
      <c r="AA46" s="15"/>
      <c r="AB46" s="18"/>
      <c r="AC46" s="15"/>
      <c r="AD46" s="29"/>
      <c r="AE46" s="29"/>
      <c r="AF46" s="18"/>
      <c r="AG46" s="18"/>
      <c r="AH46" s="15"/>
      <c r="AI46" s="29"/>
      <c r="AJ46" s="29"/>
      <c r="AK46" s="29">
        <f t="shared" si="1"/>
        <v>6209.36</v>
      </c>
      <c r="AL46" s="29"/>
      <c r="AM46" s="29">
        <v>3415.15</v>
      </c>
    </row>
    <row r="47" s="2" customFormat="1" ht="23" customHeight="1" spans="1:39">
      <c r="A47" s="13">
        <v>29</v>
      </c>
      <c r="B47" s="14" t="s">
        <v>104</v>
      </c>
      <c r="C47" s="15" t="s">
        <v>66</v>
      </c>
      <c r="D47" s="17" t="s">
        <v>51</v>
      </c>
      <c r="E47" s="52" t="s">
        <v>105</v>
      </c>
      <c r="F47" s="17" t="str">
        <f t="shared" si="2"/>
        <v>533524********0949</v>
      </c>
      <c r="G47" s="18">
        <v>42501</v>
      </c>
      <c r="H47" s="15" t="s">
        <v>53</v>
      </c>
      <c r="I47" s="29">
        <v>27464</v>
      </c>
      <c r="J47" s="29">
        <v>36300</v>
      </c>
      <c r="K47" s="29"/>
      <c r="L47" s="29">
        <f t="shared" si="0"/>
        <v>63764</v>
      </c>
      <c r="M47" s="29">
        <v>4065</v>
      </c>
      <c r="N47" s="29">
        <v>4065</v>
      </c>
      <c r="O47" s="29">
        <f>M47+N47</f>
        <v>8130</v>
      </c>
      <c r="P47" s="29">
        <v>10948.69</v>
      </c>
      <c r="Q47" s="29">
        <v>0</v>
      </c>
      <c r="R47" s="29">
        <v>0</v>
      </c>
      <c r="S47" s="29">
        <v>0</v>
      </c>
      <c r="T47" s="29">
        <v>0</v>
      </c>
      <c r="U47" s="29">
        <v>0</v>
      </c>
      <c r="V47" s="29">
        <v>0</v>
      </c>
      <c r="W47" s="29">
        <v>0</v>
      </c>
      <c r="X47" s="29">
        <v>0</v>
      </c>
      <c r="Y47" s="29">
        <f>P47+Q47+R47+S47+T47+U47+V47+W47+X47</f>
        <v>10948.69</v>
      </c>
      <c r="Z47" s="15"/>
      <c r="AA47" s="15"/>
      <c r="AB47" s="18"/>
      <c r="AC47" s="15"/>
      <c r="AD47" s="29"/>
      <c r="AE47" s="29"/>
      <c r="AF47" s="18"/>
      <c r="AG47" s="18"/>
      <c r="AH47" s="15"/>
      <c r="AI47" s="29"/>
      <c r="AJ47" s="29"/>
      <c r="AK47" s="29">
        <f t="shared" si="1"/>
        <v>82842.69</v>
      </c>
      <c r="AL47" s="29"/>
      <c r="AM47" s="29">
        <v>12439.04</v>
      </c>
    </row>
    <row r="48" s="2" customFormat="1" ht="23" customHeight="1" spans="1:39">
      <c r="A48" s="13">
        <v>29</v>
      </c>
      <c r="B48" s="14" t="s">
        <v>104</v>
      </c>
      <c r="C48" s="15" t="s">
        <v>41</v>
      </c>
      <c r="D48" s="17" t="s">
        <v>51</v>
      </c>
      <c r="E48" s="52" t="s">
        <v>105</v>
      </c>
      <c r="F48" s="17" t="str">
        <f t="shared" si="2"/>
        <v>533524********0949</v>
      </c>
      <c r="G48" s="15"/>
      <c r="H48" s="15"/>
      <c r="I48" s="29">
        <v>8118</v>
      </c>
      <c r="J48" s="29"/>
      <c r="K48" s="29"/>
      <c r="L48" s="29">
        <f t="shared" si="0"/>
        <v>8118</v>
      </c>
      <c r="M48" s="29"/>
      <c r="N48" s="29"/>
      <c r="O48" s="29"/>
      <c r="P48" s="29"/>
      <c r="Q48" s="29"/>
      <c r="R48" s="29"/>
      <c r="S48" s="29"/>
      <c r="T48" s="29"/>
      <c r="U48" s="29"/>
      <c r="V48" s="29"/>
      <c r="W48" s="29"/>
      <c r="X48" s="29"/>
      <c r="Y48" s="29"/>
      <c r="Z48" s="15"/>
      <c r="AA48" s="15"/>
      <c r="AB48" s="18"/>
      <c r="AC48" s="15"/>
      <c r="AD48" s="29"/>
      <c r="AE48" s="29"/>
      <c r="AF48" s="18"/>
      <c r="AG48" s="18"/>
      <c r="AH48" s="15"/>
      <c r="AI48" s="29"/>
      <c r="AJ48" s="29"/>
      <c r="AK48" s="29">
        <f t="shared" si="1"/>
        <v>8118</v>
      </c>
      <c r="AL48" s="29"/>
      <c r="AM48" s="29">
        <v>4465.04</v>
      </c>
    </row>
    <row r="49" s="2" customFormat="1" ht="23" customHeight="1" spans="1:39">
      <c r="A49" s="13">
        <v>30</v>
      </c>
      <c r="B49" s="14" t="s">
        <v>106</v>
      </c>
      <c r="C49" s="15" t="s">
        <v>66</v>
      </c>
      <c r="D49" s="17" t="s">
        <v>51</v>
      </c>
      <c r="E49" s="16" t="s">
        <v>107</v>
      </c>
      <c r="F49" s="17" t="str">
        <f t="shared" si="2"/>
        <v>532233********1729</v>
      </c>
      <c r="G49" s="18">
        <v>43539</v>
      </c>
      <c r="H49" s="15" t="s">
        <v>53</v>
      </c>
      <c r="I49" s="29">
        <v>23096.96</v>
      </c>
      <c r="J49" s="29">
        <v>39600</v>
      </c>
      <c r="K49" s="29">
        <v>2004</v>
      </c>
      <c r="L49" s="29">
        <f t="shared" si="0"/>
        <v>64700.96</v>
      </c>
      <c r="M49" s="29"/>
      <c r="N49" s="29"/>
      <c r="O49" s="29"/>
      <c r="P49" s="29">
        <v>10875.45</v>
      </c>
      <c r="Q49" s="29">
        <v>0</v>
      </c>
      <c r="R49" s="29">
        <v>0</v>
      </c>
      <c r="S49" s="29">
        <v>0</v>
      </c>
      <c r="T49" s="29">
        <v>0</v>
      </c>
      <c r="U49" s="29">
        <v>0</v>
      </c>
      <c r="V49" s="29">
        <v>0</v>
      </c>
      <c r="W49" s="29">
        <v>0</v>
      </c>
      <c r="X49" s="29">
        <v>0</v>
      </c>
      <c r="Y49" s="29">
        <f>P49+Q49+R49+S49+T49+U49+V49+W49+X49</f>
        <v>10875.45</v>
      </c>
      <c r="Z49" s="15"/>
      <c r="AA49" s="15"/>
      <c r="AB49" s="18"/>
      <c r="AC49" s="15"/>
      <c r="AD49" s="29"/>
      <c r="AE49" s="29"/>
      <c r="AF49" s="18"/>
      <c r="AG49" s="18"/>
      <c r="AH49" s="15"/>
      <c r="AI49" s="29"/>
      <c r="AJ49" s="29"/>
      <c r="AK49" s="29">
        <f t="shared" si="1"/>
        <v>75576.41</v>
      </c>
      <c r="AL49" s="29"/>
      <c r="AM49" s="29">
        <v>12703.33</v>
      </c>
    </row>
    <row r="50" s="2" customFormat="1" ht="23" customHeight="1" spans="1:39">
      <c r="A50" s="13">
        <v>30</v>
      </c>
      <c r="B50" s="14" t="s">
        <v>106</v>
      </c>
      <c r="C50" s="15" t="s">
        <v>41</v>
      </c>
      <c r="D50" s="17" t="s">
        <v>51</v>
      </c>
      <c r="E50" s="16" t="s">
        <v>107</v>
      </c>
      <c r="F50" s="17" t="str">
        <f t="shared" si="2"/>
        <v>532233********1729</v>
      </c>
      <c r="G50" s="15"/>
      <c r="H50" s="15"/>
      <c r="I50" s="29">
        <v>9216.32</v>
      </c>
      <c r="J50" s="29"/>
      <c r="K50" s="29"/>
      <c r="L50" s="29">
        <f t="shared" si="0"/>
        <v>9216.32</v>
      </c>
      <c r="M50" s="29"/>
      <c r="N50" s="29"/>
      <c r="O50" s="29"/>
      <c r="P50" s="29"/>
      <c r="Q50" s="29"/>
      <c r="R50" s="29"/>
      <c r="S50" s="29"/>
      <c r="T50" s="29"/>
      <c r="U50" s="29"/>
      <c r="V50" s="29"/>
      <c r="W50" s="29"/>
      <c r="X50" s="29"/>
      <c r="Y50" s="29"/>
      <c r="Z50" s="15"/>
      <c r="AA50" s="15"/>
      <c r="AB50" s="18"/>
      <c r="AC50" s="15"/>
      <c r="AD50" s="29"/>
      <c r="AE50" s="29"/>
      <c r="AF50" s="18"/>
      <c r="AG50" s="18"/>
      <c r="AH50" s="15"/>
      <c r="AI50" s="29"/>
      <c r="AJ50" s="29"/>
      <c r="AK50" s="29">
        <f t="shared" si="1"/>
        <v>9216.32</v>
      </c>
      <c r="AL50" s="29"/>
      <c r="AM50" s="29">
        <v>5068.98</v>
      </c>
    </row>
    <row r="51" s="2" customFormat="1" ht="23" customHeight="1" spans="1:39">
      <c r="A51" s="13">
        <v>31</v>
      </c>
      <c r="B51" s="14" t="s">
        <v>108</v>
      </c>
      <c r="C51" s="15" t="s">
        <v>66</v>
      </c>
      <c r="D51" s="17" t="s">
        <v>43</v>
      </c>
      <c r="E51" s="52" t="s">
        <v>109</v>
      </c>
      <c r="F51" s="17" t="str">
        <f t="shared" si="2"/>
        <v>530111********2332</v>
      </c>
      <c r="G51" s="21">
        <v>44099</v>
      </c>
      <c r="H51" s="15" t="s">
        <v>68</v>
      </c>
      <c r="I51" s="29">
        <v>28125</v>
      </c>
      <c r="J51" s="29">
        <v>36300</v>
      </c>
      <c r="K51" s="29">
        <v>26497.33</v>
      </c>
      <c r="L51" s="29">
        <f t="shared" si="0"/>
        <v>90922.33</v>
      </c>
      <c r="M51" s="29">
        <v>7995</v>
      </c>
      <c r="N51" s="29">
        <v>4335</v>
      </c>
      <c r="O51" s="29">
        <f>M51+N51</f>
        <v>12330</v>
      </c>
      <c r="P51" s="29"/>
      <c r="Q51" s="29"/>
      <c r="R51" s="29"/>
      <c r="S51" s="29"/>
      <c r="T51" s="29"/>
      <c r="U51" s="29"/>
      <c r="V51" s="29"/>
      <c r="W51" s="29"/>
      <c r="X51" s="29"/>
      <c r="Y51" s="29"/>
      <c r="Z51" s="29">
        <v>2146.36</v>
      </c>
      <c r="AA51" s="15" t="s">
        <v>91</v>
      </c>
      <c r="AB51" s="18">
        <v>42490</v>
      </c>
      <c r="AC51" s="15">
        <v>10.5</v>
      </c>
      <c r="AD51" s="29">
        <f>Z51*AC51</f>
        <v>22536.78</v>
      </c>
      <c r="AE51" s="29">
        <v>1670</v>
      </c>
      <c r="AF51" s="18">
        <v>42491</v>
      </c>
      <c r="AG51" s="18">
        <v>44099</v>
      </c>
      <c r="AH51" s="15">
        <v>4.5</v>
      </c>
      <c r="AI51" s="29">
        <f>AE51*AH51</f>
        <v>7515</v>
      </c>
      <c r="AJ51" s="29">
        <f>AD51+AI51</f>
        <v>30051.78</v>
      </c>
      <c r="AK51" s="29">
        <f t="shared" si="1"/>
        <v>133304.11</v>
      </c>
      <c r="AL51" s="29"/>
      <c r="AM51" s="29">
        <v>15232.4</v>
      </c>
    </row>
    <row r="52" s="2" customFormat="1" ht="23" customHeight="1" spans="1:39">
      <c r="A52" s="13">
        <v>31</v>
      </c>
      <c r="B52" s="14" t="s">
        <v>108</v>
      </c>
      <c r="C52" s="15" t="s">
        <v>41</v>
      </c>
      <c r="D52" s="17" t="s">
        <v>43</v>
      </c>
      <c r="E52" s="52" t="s">
        <v>109</v>
      </c>
      <c r="F52" s="17" t="str">
        <f t="shared" si="2"/>
        <v>530111********2332</v>
      </c>
      <c r="G52" s="15"/>
      <c r="H52" s="15"/>
      <c r="I52" s="29">
        <v>7087</v>
      </c>
      <c r="J52" s="29"/>
      <c r="K52" s="29"/>
      <c r="L52" s="29">
        <f t="shared" si="0"/>
        <v>7087</v>
      </c>
      <c r="M52" s="29"/>
      <c r="N52" s="29"/>
      <c r="O52" s="29"/>
      <c r="P52" s="29"/>
      <c r="Q52" s="29"/>
      <c r="R52" s="29"/>
      <c r="S52" s="29"/>
      <c r="T52" s="29"/>
      <c r="U52" s="29"/>
      <c r="V52" s="29"/>
      <c r="W52" s="29"/>
      <c r="X52" s="29"/>
      <c r="Y52" s="29"/>
      <c r="Z52" s="15"/>
      <c r="AA52" s="15"/>
      <c r="AB52" s="18"/>
      <c r="AC52" s="15"/>
      <c r="AD52" s="29"/>
      <c r="AE52" s="29"/>
      <c r="AF52" s="18"/>
      <c r="AG52" s="18"/>
      <c r="AH52" s="15"/>
      <c r="AI52" s="29"/>
      <c r="AJ52" s="29"/>
      <c r="AK52" s="29">
        <f t="shared" si="1"/>
        <v>7087</v>
      </c>
      <c r="AL52" s="29"/>
      <c r="AM52" s="29">
        <v>3897.99</v>
      </c>
    </row>
    <row r="53" s="2" customFormat="1" ht="23" customHeight="1" spans="1:39">
      <c r="A53" s="13">
        <v>32</v>
      </c>
      <c r="B53" s="14" t="s">
        <v>110</v>
      </c>
      <c r="C53" s="15" t="s">
        <v>66</v>
      </c>
      <c r="D53" s="15" t="s">
        <v>43</v>
      </c>
      <c r="E53" s="52" t="s">
        <v>111</v>
      </c>
      <c r="F53" s="17" t="str">
        <f t="shared" si="2"/>
        <v>533524********0618</v>
      </c>
      <c r="G53" s="18">
        <v>42454</v>
      </c>
      <c r="H53" s="15" t="s">
        <v>53</v>
      </c>
      <c r="I53" s="29">
        <v>15506.31</v>
      </c>
      <c r="J53" s="29"/>
      <c r="K53" s="29"/>
      <c r="L53" s="29">
        <f t="shared" si="0"/>
        <v>15506.31</v>
      </c>
      <c r="M53" s="29"/>
      <c r="N53" s="29"/>
      <c r="O53" s="29"/>
      <c r="P53" s="29"/>
      <c r="Q53" s="29"/>
      <c r="R53" s="29"/>
      <c r="S53" s="29"/>
      <c r="T53" s="29"/>
      <c r="U53" s="29"/>
      <c r="V53" s="29"/>
      <c r="W53" s="29"/>
      <c r="X53" s="29"/>
      <c r="Y53" s="29"/>
      <c r="Z53" s="15"/>
      <c r="AA53" s="15"/>
      <c r="AB53" s="18"/>
      <c r="AC53" s="15"/>
      <c r="AD53" s="29"/>
      <c r="AE53" s="29"/>
      <c r="AF53" s="18"/>
      <c r="AG53" s="18"/>
      <c r="AH53" s="15"/>
      <c r="AI53" s="29"/>
      <c r="AJ53" s="29"/>
      <c r="AK53" s="29">
        <f t="shared" si="1"/>
        <v>15506.31</v>
      </c>
      <c r="AL53" s="29"/>
      <c r="AM53" s="29">
        <v>8528.47</v>
      </c>
    </row>
    <row r="54" s="2" customFormat="1" ht="23" customHeight="1" spans="1:39">
      <c r="A54" s="13">
        <v>32</v>
      </c>
      <c r="B54" s="14" t="s">
        <v>110</v>
      </c>
      <c r="C54" s="15" t="s">
        <v>41</v>
      </c>
      <c r="D54" s="15" t="s">
        <v>43</v>
      </c>
      <c r="E54" s="15"/>
      <c r="F54" s="15"/>
      <c r="G54" s="15" t="s">
        <v>112</v>
      </c>
      <c r="H54" s="15" t="s">
        <v>112</v>
      </c>
      <c r="I54" s="29">
        <v>2580.04</v>
      </c>
      <c r="J54" s="29"/>
      <c r="K54" s="29"/>
      <c r="L54" s="29">
        <f t="shared" si="0"/>
        <v>2580.04</v>
      </c>
      <c r="M54" s="29"/>
      <c r="N54" s="29"/>
      <c r="O54" s="29"/>
      <c r="P54" s="29"/>
      <c r="Q54" s="29"/>
      <c r="R54" s="29"/>
      <c r="S54" s="29"/>
      <c r="T54" s="29"/>
      <c r="U54" s="29"/>
      <c r="V54" s="29"/>
      <c r="W54" s="29"/>
      <c r="X54" s="29"/>
      <c r="Y54" s="29"/>
      <c r="Z54" s="15"/>
      <c r="AA54" s="15"/>
      <c r="AB54" s="18"/>
      <c r="AC54" s="15"/>
      <c r="AD54" s="29"/>
      <c r="AE54" s="29"/>
      <c r="AF54" s="18"/>
      <c r="AG54" s="18"/>
      <c r="AH54" s="15"/>
      <c r="AI54" s="29"/>
      <c r="AJ54" s="29"/>
      <c r="AK54" s="29">
        <f t="shared" si="1"/>
        <v>2580.04</v>
      </c>
      <c r="AL54" s="29"/>
      <c r="AM54" s="29">
        <v>1419.02</v>
      </c>
    </row>
    <row r="55" s="2" customFormat="1" ht="23" customHeight="1" spans="1:39">
      <c r="A55" s="13">
        <v>33</v>
      </c>
      <c r="B55" s="14" t="s">
        <v>113</v>
      </c>
      <c r="C55" s="15" t="s">
        <v>66</v>
      </c>
      <c r="D55" s="15" t="s">
        <v>51</v>
      </c>
      <c r="E55" s="52" t="s">
        <v>114</v>
      </c>
      <c r="F55" s="17" t="str">
        <f>REPLACE(E55,7,8,"********")</f>
        <v>532331********4024</v>
      </c>
      <c r="G55" s="18">
        <v>44099</v>
      </c>
      <c r="H55" s="15" t="s">
        <v>68</v>
      </c>
      <c r="I55" s="29">
        <v>38798.8</v>
      </c>
      <c r="J55" s="29">
        <v>35200</v>
      </c>
      <c r="K55" s="29">
        <v>26497.33</v>
      </c>
      <c r="L55" s="29">
        <f t="shared" si="0"/>
        <v>100496.13</v>
      </c>
      <c r="M55" s="29">
        <v>7770</v>
      </c>
      <c r="N55" s="29">
        <v>4110</v>
      </c>
      <c r="O55" s="29">
        <f>M55+N55</f>
        <v>11880</v>
      </c>
      <c r="P55" s="29"/>
      <c r="Q55" s="29"/>
      <c r="R55" s="29"/>
      <c r="S55" s="29"/>
      <c r="T55" s="29"/>
      <c r="U55" s="29"/>
      <c r="V55" s="29"/>
      <c r="W55" s="29"/>
      <c r="X55" s="29"/>
      <c r="Y55" s="29"/>
      <c r="Z55" s="15"/>
      <c r="AA55" s="15"/>
      <c r="AB55" s="18"/>
      <c r="AC55" s="15"/>
      <c r="AD55" s="29"/>
      <c r="AE55" s="29"/>
      <c r="AF55" s="18"/>
      <c r="AG55" s="18"/>
      <c r="AH55" s="15"/>
      <c r="AI55" s="29"/>
      <c r="AJ55" s="29">
        <v>40608</v>
      </c>
      <c r="AK55" s="29">
        <f t="shared" si="1"/>
        <v>152984.13</v>
      </c>
      <c r="AL55" s="29"/>
      <c r="AM55" s="29">
        <v>10765.98</v>
      </c>
    </row>
    <row r="56" s="2" customFormat="1" ht="23" customHeight="1" spans="1:39">
      <c r="A56" s="13">
        <v>33</v>
      </c>
      <c r="B56" s="14" t="s">
        <v>113</v>
      </c>
      <c r="C56" s="15" t="s">
        <v>41</v>
      </c>
      <c r="D56" s="15" t="s">
        <v>51</v>
      </c>
      <c r="E56" s="52" t="s">
        <v>114</v>
      </c>
      <c r="F56" s="17" t="str">
        <f>REPLACE(E56,7,8,"********")</f>
        <v>532331********4024</v>
      </c>
      <c r="G56" s="15"/>
      <c r="H56" s="15"/>
      <c r="I56" s="29">
        <v>23579</v>
      </c>
      <c r="J56" s="29"/>
      <c r="K56" s="29"/>
      <c r="L56" s="29">
        <f t="shared" si="0"/>
        <v>23579</v>
      </c>
      <c r="M56" s="29"/>
      <c r="N56" s="29"/>
      <c r="O56" s="29"/>
      <c r="P56" s="29"/>
      <c r="Q56" s="29"/>
      <c r="R56" s="29"/>
      <c r="S56" s="29"/>
      <c r="T56" s="29"/>
      <c r="U56" s="29"/>
      <c r="V56" s="29"/>
      <c r="W56" s="29"/>
      <c r="X56" s="29"/>
      <c r="Y56" s="29"/>
      <c r="Z56" s="15"/>
      <c r="AA56" s="15"/>
      <c r="AB56" s="18"/>
      <c r="AC56" s="15"/>
      <c r="AD56" s="29"/>
      <c r="AE56" s="29"/>
      <c r="AF56" s="18"/>
      <c r="AG56" s="18"/>
      <c r="AH56" s="15"/>
      <c r="AI56" s="29"/>
      <c r="AJ56" s="29"/>
      <c r="AK56" s="29">
        <f t="shared" si="1"/>
        <v>23579</v>
      </c>
      <c r="AL56" s="29"/>
      <c r="AM56" s="29">
        <v>10093.83</v>
      </c>
    </row>
    <row r="57" s="2" customFormat="1" ht="23" customHeight="1" spans="1:39">
      <c r="A57" s="13">
        <v>34</v>
      </c>
      <c r="B57" s="14" t="s">
        <v>115</v>
      </c>
      <c r="C57" s="15" t="s">
        <v>41</v>
      </c>
      <c r="D57" s="17" t="s">
        <v>43</v>
      </c>
      <c r="E57" s="19" t="s">
        <v>116</v>
      </c>
      <c r="F57" s="17" t="str">
        <f>REPLACE(E57,7,8,"********")</f>
        <v>533524********2711</v>
      </c>
      <c r="G57" s="18">
        <v>43496</v>
      </c>
      <c r="H57" s="15" t="s">
        <v>48</v>
      </c>
      <c r="I57" s="29">
        <v>20637.75</v>
      </c>
      <c r="J57" s="29">
        <v>39600</v>
      </c>
      <c r="K57" s="29"/>
      <c r="L57" s="29">
        <f t="shared" si="0"/>
        <v>60237.75</v>
      </c>
      <c r="M57" s="29">
        <v>6070</v>
      </c>
      <c r="N57" s="29">
        <v>3178</v>
      </c>
      <c r="O57" s="29">
        <f>M57+N57</f>
        <v>9248</v>
      </c>
      <c r="P57" s="29"/>
      <c r="Q57" s="29"/>
      <c r="R57" s="29"/>
      <c r="S57" s="29"/>
      <c r="T57" s="29"/>
      <c r="U57" s="29"/>
      <c r="V57" s="29"/>
      <c r="W57" s="29"/>
      <c r="X57" s="29"/>
      <c r="Y57" s="29"/>
      <c r="Z57" s="29">
        <v>3147.86</v>
      </c>
      <c r="AA57" s="15" t="s">
        <v>117</v>
      </c>
      <c r="AB57" s="18">
        <v>42490</v>
      </c>
      <c r="AC57" s="15">
        <v>1.5</v>
      </c>
      <c r="AD57" s="29">
        <f>Z57*AC57</f>
        <v>4721.79</v>
      </c>
      <c r="AE57" s="29">
        <v>1670</v>
      </c>
      <c r="AF57" s="18">
        <v>42491</v>
      </c>
      <c r="AG57" s="18">
        <v>43496</v>
      </c>
      <c r="AH57" s="15">
        <v>3</v>
      </c>
      <c r="AI57" s="29">
        <f>AE57*AH57</f>
        <v>5010</v>
      </c>
      <c r="AJ57" s="29">
        <f>AD57+AI57</f>
        <v>9731.79</v>
      </c>
      <c r="AK57" s="29">
        <f t="shared" si="1"/>
        <v>79217.54</v>
      </c>
      <c r="AL57" s="29"/>
      <c r="AM57" s="29">
        <v>11350.76</v>
      </c>
    </row>
    <row r="58" s="2" customFormat="1" ht="23" customHeight="1" spans="1:39">
      <c r="A58" s="13">
        <v>35</v>
      </c>
      <c r="B58" s="14" t="s">
        <v>118</v>
      </c>
      <c r="C58" s="15" t="s">
        <v>41</v>
      </c>
      <c r="D58" s="17" t="s">
        <v>43</v>
      </c>
      <c r="E58" s="15"/>
      <c r="F58" s="15"/>
      <c r="G58" s="15"/>
      <c r="H58" s="15"/>
      <c r="I58" s="29">
        <v>22113.27</v>
      </c>
      <c r="J58" s="29">
        <v>39600</v>
      </c>
      <c r="K58" s="29"/>
      <c r="L58" s="29">
        <f t="shared" si="0"/>
        <v>61713.27</v>
      </c>
      <c r="M58" s="29"/>
      <c r="N58" s="29"/>
      <c r="O58" s="29"/>
      <c r="P58" s="29"/>
      <c r="Q58" s="29"/>
      <c r="R58" s="29"/>
      <c r="S58" s="29"/>
      <c r="T58" s="29"/>
      <c r="U58" s="29"/>
      <c r="V58" s="29"/>
      <c r="W58" s="29"/>
      <c r="X58" s="29"/>
      <c r="Y58" s="29"/>
      <c r="Z58" s="15"/>
      <c r="AA58" s="15"/>
      <c r="AB58" s="18"/>
      <c r="AC58" s="15"/>
      <c r="AD58" s="29"/>
      <c r="AE58" s="29"/>
      <c r="AF58" s="18"/>
      <c r="AG58" s="18"/>
      <c r="AH58" s="15"/>
      <c r="AI58" s="29"/>
      <c r="AJ58" s="29"/>
      <c r="AK58" s="29">
        <f t="shared" si="1"/>
        <v>61713.27</v>
      </c>
      <c r="AL58" s="29"/>
      <c r="AM58" s="29">
        <v>12162.3</v>
      </c>
    </row>
    <row r="59" s="2" customFormat="1" ht="23" customHeight="1" spans="1:39">
      <c r="A59" s="13">
        <v>36</v>
      </c>
      <c r="B59" s="14" t="s">
        <v>119</v>
      </c>
      <c r="C59" s="15" t="s">
        <v>41</v>
      </c>
      <c r="D59" s="17" t="s">
        <v>43</v>
      </c>
      <c r="E59" s="19" t="s">
        <v>120</v>
      </c>
      <c r="F59" s="17" t="str">
        <f>REPLACE(E59,7,8,"********")</f>
        <v>533524********2722</v>
      </c>
      <c r="G59" s="18">
        <v>42454</v>
      </c>
      <c r="H59" s="15" t="s">
        <v>53</v>
      </c>
      <c r="I59" s="29">
        <v>22256.07</v>
      </c>
      <c r="J59" s="29"/>
      <c r="K59" s="29"/>
      <c r="L59" s="29">
        <f t="shared" si="0"/>
        <v>22256.07</v>
      </c>
      <c r="M59" s="29">
        <v>3304</v>
      </c>
      <c r="N59" s="29">
        <v>3304</v>
      </c>
      <c r="O59" s="29">
        <f>M59+N59</f>
        <v>6608</v>
      </c>
      <c r="P59" s="29"/>
      <c r="Q59" s="29"/>
      <c r="R59" s="29"/>
      <c r="S59" s="29"/>
      <c r="T59" s="29"/>
      <c r="U59" s="29"/>
      <c r="V59" s="29"/>
      <c r="W59" s="29"/>
      <c r="X59" s="29"/>
      <c r="Y59" s="29"/>
      <c r="Z59" s="15"/>
      <c r="AA59" s="15"/>
      <c r="AB59" s="18"/>
      <c r="AC59" s="15"/>
      <c r="AD59" s="29"/>
      <c r="AE59" s="29"/>
      <c r="AF59" s="18"/>
      <c r="AG59" s="18"/>
      <c r="AH59" s="15"/>
      <c r="AI59" s="29"/>
      <c r="AJ59" s="29"/>
      <c r="AK59" s="29">
        <f t="shared" si="1"/>
        <v>28864.07</v>
      </c>
      <c r="AL59" s="29"/>
      <c r="AM59" s="29">
        <v>12240.84</v>
      </c>
    </row>
    <row r="60" s="2" customFormat="1" ht="23" customHeight="1" spans="1:39">
      <c r="A60" s="13">
        <v>37</v>
      </c>
      <c r="B60" s="14" t="s">
        <v>121</v>
      </c>
      <c r="C60" s="15" t="s">
        <v>41</v>
      </c>
      <c r="D60" s="15" t="s">
        <v>51</v>
      </c>
      <c r="E60" s="19" t="s">
        <v>122</v>
      </c>
      <c r="F60" s="17" t="str">
        <f>REPLACE(E60,7,8,"********")</f>
        <v>533525********0420</v>
      </c>
      <c r="G60" s="18">
        <v>42454</v>
      </c>
      <c r="H60" s="15" t="s">
        <v>53</v>
      </c>
      <c r="I60" s="29">
        <v>30712.39</v>
      </c>
      <c r="J60" s="29"/>
      <c r="K60" s="29"/>
      <c r="L60" s="29">
        <f t="shared" si="0"/>
        <v>30712.39</v>
      </c>
      <c r="M60" s="29">
        <v>3178</v>
      </c>
      <c r="N60" s="29">
        <v>3178</v>
      </c>
      <c r="O60" s="29">
        <f>M60+N60</f>
        <v>6356</v>
      </c>
      <c r="P60" s="29">
        <v>6611.4</v>
      </c>
      <c r="Q60" s="29">
        <v>3781.86</v>
      </c>
      <c r="R60" s="29"/>
      <c r="S60" s="29"/>
      <c r="T60" s="29"/>
      <c r="U60" s="29"/>
      <c r="V60" s="29"/>
      <c r="W60" s="29"/>
      <c r="X60" s="29"/>
      <c r="Y60" s="29">
        <f>P60+Q60+R60+S60+T60+U60+V60+W60+X60</f>
        <v>10393.26</v>
      </c>
      <c r="Z60" s="15"/>
      <c r="AA60" s="15"/>
      <c r="AB60" s="18"/>
      <c r="AC60" s="15"/>
      <c r="AD60" s="29"/>
      <c r="AE60" s="29"/>
      <c r="AF60" s="18"/>
      <c r="AG60" s="18"/>
      <c r="AH60" s="15"/>
      <c r="AI60" s="29"/>
      <c r="AJ60" s="29"/>
      <c r="AK60" s="29">
        <f t="shared" si="1"/>
        <v>47461.65</v>
      </c>
      <c r="AL60" s="29"/>
      <c r="AM60" s="29">
        <v>11736.92</v>
      </c>
    </row>
    <row r="61" s="2" customFormat="1" ht="23" customHeight="1" spans="1:39">
      <c r="A61" s="13">
        <v>38</v>
      </c>
      <c r="B61" s="14" t="s">
        <v>123</v>
      </c>
      <c r="C61" s="15" t="s">
        <v>41</v>
      </c>
      <c r="D61" s="15" t="s">
        <v>43</v>
      </c>
      <c r="E61" s="19" t="s">
        <v>124</v>
      </c>
      <c r="F61" s="17" t="str">
        <f>REPLACE(E61,7,8,"********")</f>
        <v>533524********1539</v>
      </c>
      <c r="G61" s="18">
        <v>42454</v>
      </c>
      <c r="H61" s="15" t="s">
        <v>53</v>
      </c>
      <c r="I61" s="29">
        <v>18594.91</v>
      </c>
      <c r="J61" s="29"/>
      <c r="K61" s="29"/>
      <c r="L61" s="29">
        <f t="shared" si="0"/>
        <v>18594.91</v>
      </c>
      <c r="M61" s="29">
        <v>2873</v>
      </c>
      <c r="N61" s="29">
        <v>2873</v>
      </c>
      <c r="O61" s="29">
        <f>M61+N61</f>
        <v>5746</v>
      </c>
      <c r="P61" s="29"/>
      <c r="Q61" s="29"/>
      <c r="R61" s="29"/>
      <c r="S61" s="29"/>
      <c r="T61" s="29"/>
      <c r="U61" s="29"/>
      <c r="V61" s="29"/>
      <c r="W61" s="29"/>
      <c r="X61" s="29"/>
      <c r="Y61" s="29"/>
      <c r="Z61" s="15"/>
      <c r="AA61" s="15"/>
      <c r="AB61" s="18"/>
      <c r="AC61" s="15"/>
      <c r="AD61" s="29"/>
      <c r="AE61" s="29"/>
      <c r="AF61" s="18"/>
      <c r="AG61" s="18"/>
      <c r="AH61" s="15"/>
      <c r="AI61" s="29"/>
      <c r="AJ61" s="29"/>
      <c r="AK61" s="29">
        <f t="shared" si="1"/>
        <v>24340.91</v>
      </c>
      <c r="AL61" s="29"/>
      <c r="AM61" s="29">
        <v>10227.2</v>
      </c>
    </row>
    <row r="62" s="2" customFormat="1" ht="23" customHeight="1" spans="1:39">
      <c r="A62" s="13">
        <v>39</v>
      </c>
      <c r="B62" s="14" t="s">
        <v>125</v>
      </c>
      <c r="C62" s="15" t="s">
        <v>41</v>
      </c>
      <c r="D62" s="15" t="s">
        <v>43</v>
      </c>
      <c r="E62" s="15"/>
      <c r="F62" s="15"/>
      <c r="G62" s="15"/>
      <c r="H62" s="15"/>
      <c r="I62" s="29">
        <v>21605.07</v>
      </c>
      <c r="J62" s="29">
        <v>39600</v>
      </c>
      <c r="K62" s="29"/>
      <c r="L62" s="29">
        <f t="shared" si="0"/>
        <v>61205.07</v>
      </c>
      <c r="M62" s="29"/>
      <c r="N62" s="29"/>
      <c r="O62" s="29"/>
      <c r="P62" s="29"/>
      <c r="Q62" s="29"/>
      <c r="R62" s="29"/>
      <c r="S62" s="29"/>
      <c r="T62" s="29"/>
      <c r="U62" s="29"/>
      <c r="V62" s="29"/>
      <c r="W62" s="29"/>
      <c r="X62" s="29"/>
      <c r="Y62" s="29"/>
      <c r="Z62" s="15"/>
      <c r="AA62" s="15"/>
      <c r="AB62" s="18"/>
      <c r="AC62" s="15"/>
      <c r="AD62" s="29"/>
      <c r="AE62" s="29"/>
      <c r="AF62" s="18"/>
      <c r="AG62" s="18"/>
      <c r="AH62" s="15"/>
      <c r="AI62" s="29"/>
      <c r="AJ62" s="29"/>
      <c r="AK62" s="29">
        <f t="shared" si="1"/>
        <v>61205.07</v>
      </c>
      <c r="AL62" s="29"/>
      <c r="AM62" s="29">
        <v>11882.79</v>
      </c>
    </row>
    <row r="63" s="2" customFormat="1" ht="23" customHeight="1" spans="1:39">
      <c r="A63" s="13">
        <v>40</v>
      </c>
      <c r="B63" s="14" t="s">
        <v>126</v>
      </c>
      <c r="C63" s="15" t="s">
        <v>66</v>
      </c>
      <c r="D63" s="15" t="s">
        <v>51</v>
      </c>
      <c r="E63" s="15"/>
      <c r="F63" s="15"/>
      <c r="G63" s="15"/>
      <c r="H63" s="15"/>
      <c r="I63" s="29">
        <v>137.93</v>
      </c>
      <c r="J63" s="29"/>
      <c r="K63" s="29"/>
      <c r="L63" s="29">
        <f t="shared" si="0"/>
        <v>137.93</v>
      </c>
      <c r="M63" s="29"/>
      <c r="N63" s="29"/>
      <c r="O63" s="29"/>
      <c r="P63" s="29"/>
      <c r="Q63" s="29"/>
      <c r="R63" s="29"/>
      <c r="S63" s="29"/>
      <c r="T63" s="29"/>
      <c r="U63" s="29"/>
      <c r="V63" s="29"/>
      <c r="W63" s="29"/>
      <c r="X63" s="29"/>
      <c r="Y63" s="29"/>
      <c r="Z63" s="15"/>
      <c r="AA63" s="15"/>
      <c r="AB63" s="18"/>
      <c r="AC63" s="15"/>
      <c r="AD63" s="29"/>
      <c r="AE63" s="29"/>
      <c r="AF63" s="18"/>
      <c r="AG63" s="18"/>
      <c r="AH63" s="15"/>
      <c r="AI63" s="29"/>
      <c r="AJ63" s="29"/>
      <c r="AK63" s="29">
        <f t="shared" si="1"/>
        <v>137.93</v>
      </c>
      <c r="AL63" s="29"/>
      <c r="AM63" s="29">
        <v>75.86</v>
      </c>
    </row>
    <row r="64" s="2" customFormat="1" ht="23" customHeight="1" spans="1:39">
      <c r="A64" s="13">
        <v>40</v>
      </c>
      <c r="B64" s="14" t="s">
        <v>126</v>
      </c>
      <c r="C64" s="15" t="s">
        <v>41</v>
      </c>
      <c r="D64" s="15" t="s">
        <v>51</v>
      </c>
      <c r="E64" s="19" t="s">
        <v>127</v>
      </c>
      <c r="F64" s="17" t="str">
        <f>REPLACE(E64,7,8,"********")</f>
        <v>533524********1560</v>
      </c>
      <c r="G64" s="15"/>
      <c r="H64" s="15"/>
      <c r="I64" s="29">
        <v>20200.48</v>
      </c>
      <c r="J64" s="29"/>
      <c r="K64" s="29"/>
      <c r="L64" s="29">
        <f t="shared" si="0"/>
        <v>20200.48</v>
      </c>
      <c r="M64" s="29"/>
      <c r="N64" s="29"/>
      <c r="O64" s="29"/>
      <c r="P64" s="29"/>
      <c r="Q64" s="29"/>
      <c r="R64" s="29"/>
      <c r="S64" s="29"/>
      <c r="T64" s="29"/>
      <c r="U64" s="29"/>
      <c r="V64" s="29"/>
      <c r="W64" s="29"/>
      <c r="X64" s="29"/>
      <c r="Y64" s="29"/>
      <c r="Z64" s="15"/>
      <c r="AA64" s="15"/>
      <c r="AB64" s="18"/>
      <c r="AC64" s="15"/>
      <c r="AD64" s="29"/>
      <c r="AE64" s="29"/>
      <c r="AF64" s="18"/>
      <c r="AG64" s="18"/>
      <c r="AH64" s="15"/>
      <c r="AI64" s="29"/>
      <c r="AJ64" s="29"/>
      <c r="AK64" s="29">
        <f t="shared" si="1"/>
        <v>20200.48</v>
      </c>
      <c r="AL64" s="29"/>
      <c r="AM64" s="29">
        <v>11110.26</v>
      </c>
    </row>
    <row r="65" s="2" customFormat="1" ht="23" customHeight="1" spans="1:39">
      <c r="A65" s="13">
        <v>41</v>
      </c>
      <c r="B65" s="14" t="s">
        <v>128</v>
      </c>
      <c r="C65" s="15" t="s">
        <v>66</v>
      </c>
      <c r="D65" s="17" t="s">
        <v>43</v>
      </c>
      <c r="E65" s="15"/>
      <c r="F65" s="15"/>
      <c r="G65" s="15"/>
      <c r="H65" s="15"/>
      <c r="I65" s="29">
        <v>1480.42</v>
      </c>
      <c r="J65" s="29"/>
      <c r="K65" s="29"/>
      <c r="L65" s="29">
        <f t="shared" si="0"/>
        <v>1480.42</v>
      </c>
      <c r="M65" s="29"/>
      <c r="N65" s="29"/>
      <c r="O65" s="29"/>
      <c r="P65" s="29"/>
      <c r="Q65" s="29"/>
      <c r="R65" s="29"/>
      <c r="S65" s="29"/>
      <c r="T65" s="29"/>
      <c r="U65" s="29"/>
      <c r="V65" s="29"/>
      <c r="W65" s="29"/>
      <c r="X65" s="29"/>
      <c r="Y65" s="29"/>
      <c r="Z65" s="15"/>
      <c r="AA65" s="15"/>
      <c r="AB65" s="18"/>
      <c r="AC65" s="15"/>
      <c r="AD65" s="29"/>
      <c r="AE65" s="29"/>
      <c r="AF65" s="18"/>
      <c r="AG65" s="18"/>
      <c r="AH65" s="15"/>
      <c r="AI65" s="29"/>
      <c r="AJ65" s="29"/>
      <c r="AK65" s="29">
        <f t="shared" si="1"/>
        <v>1480.42</v>
      </c>
      <c r="AL65" s="29"/>
      <c r="AM65" s="29">
        <v>814.23</v>
      </c>
    </row>
    <row r="66" s="2" customFormat="1" ht="23" customHeight="1" spans="1:39">
      <c r="A66" s="13">
        <v>41</v>
      </c>
      <c r="B66" s="14" t="s">
        <v>128</v>
      </c>
      <c r="C66" s="15" t="s">
        <v>41</v>
      </c>
      <c r="D66" s="17" t="s">
        <v>43</v>
      </c>
      <c r="E66" s="19" t="s">
        <v>129</v>
      </c>
      <c r="F66" s="17" t="str">
        <f>REPLACE(E66,7,8,"********")</f>
        <v>533524********1573</v>
      </c>
      <c r="G66" s="18">
        <v>42758</v>
      </c>
      <c r="H66" s="15" t="s">
        <v>53</v>
      </c>
      <c r="I66" s="29">
        <v>27487.94</v>
      </c>
      <c r="J66" s="29"/>
      <c r="K66" s="29"/>
      <c r="L66" s="29">
        <f t="shared" si="0"/>
        <v>27487.94</v>
      </c>
      <c r="M66" s="29"/>
      <c r="N66" s="29"/>
      <c r="O66" s="29"/>
      <c r="P66" s="29"/>
      <c r="Q66" s="29"/>
      <c r="R66" s="29"/>
      <c r="S66" s="29"/>
      <c r="T66" s="29"/>
      <c r="U66" s="29"/>
      <c r="V66" s="29"/>
      <c r="W66" s="29"/>
      <c r="X66" s="29"/>
      <c r="Y66" s="29"/>
      <c r="Z66" s="15"/>
      <c r="AA66" s="15"/>
      <c r="AB66" s="18"/>
      <c r="AC66" s="15"/>
      <c r="AD66" s="29"/>
      <c r="AE66" s="29"/>
      <c r="AF66" s="18"/>
      <c r="AG66" s="18"/>
      <c r="AH66" s="15"/>
      <c r="AI66" s="29"/>
      <c r="AJ66" s="29"/>
      <c r="AK66" s="29">
        <f t="shared" si="1"/>
        <v>27487.94</v>
      </c>
      <c r="AL66" s="29"/>
      <c r="AM66" s="29">
        <v>15118.37</v>
      </c>
    </row>
    <row r="67" s="2" customFormat="1" ht="23" customHeight="1" spans="1:39">
      <c r="A67" s="13">
        <v>42</v>
      </c>
      <c r="B67" s="14" t="s">
        <v>130</v>
      </c>
      <c r="C67" s="15" t="s">
        <v>66</v>
      </c>
      <c r="D67" s="17" t="s">
        <v>43</v>
      </c>
      <c r="E67" s="15"/>
      <c r="F67" s="15"/>
      <c r="G67" s="15"/>
      <c r="H67" s="15"/>
      <c r="I67" s="29">
        <v>1595.54</v>
      </c>
      <c r="J67" s="29"/>
      <c r="K67" s="29"/>
      <c r="L67" s="29">
        <f t="shared" si="0"/>
        <v>1595.54</v>
      </c>
      <c r="M67" s="29"/>
      <c r="N67" s="29"/>
      <c r="O67" s="29"/>
      <c r="P67" s="29"/>
      <c r="Q67" s="29"/>
      <c r="R67" s="29"/>
      <c r="S67" s="29"/>
      <c r="T67" s="29"/>
      <c r="U67" s="29"/>
      <c r="V67" s="29"/>
      <c r="W67" s="29"/>
      <c r="X67" s="29"/>
      <c r="Y67" s="29"/>
      <c r="Z67" s="15"/>
      <c r="AA67" s="15"/>
      <c r="AB67" s="18"/>
      <c r="AC67" s="15"/>
      <c r="AD67" s="29"/>
      <c r="AE67" s="29"/>
      <c r="AF67" s="18"/>
      <c r="AG67" s="18"/>
      <c r="AH67" s="15"/>
      <c r="AI67" s="29"/>
      <c r="AJ67" s="29"/>
      <c r="AK67" s="29">
        <f t="shared" si="1"/>
        <v>1595.54</v>
      </c>
      <c r="AL67" s="29"/>
      <c r="AM67" s="29">
        <v>877.55</v>
      </c>
    </row>
    <row r="68" s="2" customFormat="1" ht="23" customHeight="1" spans="1:39">
      <c r="A68" s="13">
        <v>42</v>
      </c>
      <c r="B68" s="14" t="s">
        <v>130</v>
      </c>
      <c r="C68" s="15" t="s">
        <v>41</v>
      </c>
      <c r="D68" s="17" t="s">
        <v>43</v>
      </c>
      <c r="E68" s="15"/>
      <c r="F68" s="18"/>
      <c r="G68" s="18">
        <v>42454</v>
      </c>
      <c r="H68" s="15" t="s">
        <v>53</v>
      </c>
      <c r="I68" s="29">
        <v>19145.72</v>
      </c>
      <c r="J68" s="29"/>
      <c r="K68" s="29"/>
      <c r="L68" s="29">
        <f t="shared" si="0"/>
        <v>19145.72</v>
      </c>
      <c r="M68" s="29"/>
      <c r="N68" s="29"/>
      <c r="O68" s="29"/>
      <c r="P68" s="29"/>
      <c r="Q68" s="29"/>
      <c r="R68" s="29"/>
      <c r="S68" s="29"/>
      <c r="T68" s="29"/>
      <c r="U68" s="29"/>
      <c r="V68" s="29"/>
      <c r="W68" s="29"/>
      <c r="X68" s="29"/>
      <c r="Y68" s="29"/>
      <c r="Z68" s="15"/>
      <c r="AA68" s="15"/>
      <c r="AB68" s="18"/>
      <c r="AC68" s="15"/>
      <c r="AD68" s="29"/>
      <c r="AE68" s="29"/>
      <c r="AF68" s="18"/>
      <c r="AG68" s="18"/>
      <c r="AH68" s="15"/>
      <c r="AI68" s="29"/>
      <c r="AJ68" s="29"/>
      <c r="AK68" s="29">
        <f t="shared" si="1"/>
        <v>19145.72</v>
      </c>
      <c r="AL68" s="29"/>
      <c r="AM68" s="29">
        <v>10530.15</v>
      </c>
    </row>
    <row r="69" s="2" customFormat="1" ht="23" customHeight="1" spans="1:39">
      <c r="A69" s="13">
        <v>43</v>
      </c>
      <c r="B69" s="14" t="s">
        <v>131</v>
      </c>
      <c r="C69" s="15" t="s">
        <v>66</v>
      </c>
      <c r="D69" s="17" t="s">
        <v>43</v>
      </c>
      <c r="E69" s="15"/>
      <c r="F69" s="15"/>
      <c r="G69" s="15"/>
      <c r="H69" s="15"/>
      <c r="I69" s="29">
        <v>137.93</v>
      </c>
      <c r="J69" s="29"/>
      <c r="K69" s="29"/>
      <c r="L69" s="29">
        <f t="shared" ref="L69:L132" si="3">I69+J69+K69</f>
        <v>137.93</v>
      </c>
      <c r="M69" s="29"/>
      <c r="N69" s="29"/>
      <c r="O69" s="29"/>
      <c r="P69" s="29"/>
      <c r="Q69" s="29"/>
      <c r="R69" s="29"/>
      <c r="S69" s="29"/>
      <c r="T69" s="29"/>
      <c r="U69" s="29"/>
      <c r="V69" s="29"/>
      <c r="W69" s="29"/>
      <c r="X69" s="29"/>
      <c r="Y69" s="29"/>
      <c r="Z69" s="15"/>
      <c r="AA69" s="15"/>
      <c r="AB69" s="18"/>
      <c r="AC69" s="15"/>
      <c r="AD69" s="29"/>
      <c r="AE69" s="29"/>
      <c r="AF69" s="18"/>
      <c r="AG69" s="18"/>
      <c r="AH69" s="15"/>
      <c r="AI69" s="29"/>
      <c r="AJ69" s="29"/>
      <c r="AK69" s="29">
        <f t="shared" ref="AK69:AK132" si="4">L69+O69+Y69+AJ69</f>
        <v>137.93</v>
      </c>
      <c r="AL69" s="29"/>
      <c r="AM69" s="29">
        <v>75.86</v>
      </c>
    </row>
    <row r="70" s="2" customFormat="1" ht="23" customHeight="1" spans="1:39">
      <c r="A70" s="13">
        <v>43</v>
      </c>
      <c r="B70" s="14" t="s">
        <v>131</v>
      </c>
      <c r="C70" s="15" t="s">
        <v>41</v>
      </c>
      <c r="D70" s="17" t="s">
        <v>43</v>
      </c>
      <c r="E70" s="15"/>
      <c r="F70" s="15"/>
      <c r="G70" s="15"/>
      <c r="H70" s="15"/>
      <c r="I70" s="29">
        <v>9796.9</v>
      </c>
      <c r="J70" s="29"/>
      <c r="K70" s="29"/>
      <c r="L70" s="29">
        <f t="shared" si="3"/>
        <v>9796.9</v>
      </c>
      <c r="M70" s="29"/>
      <c r="N70" s="29"/>
      <c r="O70" s="29"/>
      <c r="P70" s="29"/>
      <c r="Q70" s="29"/>
      <c r="R70" s="29"/>
      <c r="S70" s="29"/>
      <c r="T70" s="29"/>
      <c r="U70" s="29"/>
      <c r="V70" s="29"/>
      <c r="W70" s="29"/>
      <c r="X70" s="29"/>
      <c r="Y70" s="29"/>
      <c r="Z70" s="15"/>
      <c r="AA70" s="15"/>
      <c r="AB70" s="18"/>
      <c r="AC70" s="15"/>
      <c r="AD70" s="29"/>
      <c r="AE70" s="29"/>
      <c r="AF70" s="18"/>
      <c r="AG70" s="18"/>
      <c r="AH70" s="15"/>
      <c r="AI70" s="29"/>
      <c r="AJ70" s="29"/>
      <c r="AK70" s="29">
        <f t="shared" si="4"/>
        <v>9796.9</v>
      </c>
      <c r="AL70" s="29"/>
      <c r="AM70" s="29">
        <v>5388.3</v>
      </c>
    </row>
    <row r="71" s="2" customFormat="1" ht="23" customHeight="1" spans="1:39">
      <c r="A71" s="13">
        <v>44</v>
      </c>
      <c r="B71" s="14" t="s">
        <v>132</v>
      </c>
      <c r="C71" s="15" t="s">
        <v>66</v>
      </c>
      <c r="D71" s="17" t="s">
        <v>43</v>
      </c>
      <c r="E71" s="15"/>
      <c r="F71" s="15"/>
      <c r="G71" s="15"/>
      <c r="H71" s="15"/>
      <c r="I71" s="29">
        <v>452.83</v>
      </c>
      <c r="J71" s="29"/>
      <c r="K71" s="29"/>
      <c r="L71" s="29">
        <f t="shared" si="3"/>
        <v>452.83</v>
      </c>
      <c r="M71" s="29"/>
      <c r="N71" s="29"/>
      <c r="O71" s="29"/>
      <c r="P71" s="29"/>
      <c r="Q71" s="29"/>
      <c r="R71" s="29"/>
      <c r="S71" s="29"/>
      <c r="T71" s="29"/>
      <c r="U71" s="29"/>
      <c r="V71" s="29"/>
      <c r="W71" s="29"/>
      <c r="X71" s="29"/>
      <c r="Y71" s="29"/>
      <c r="Z71" s="15"/>
      <c r="AA71" s="15"/>
      <c r="AB71" s="18"/>
      <c r="AC71" s="15"/>
      <c r="AD71" s="29"/>
      <c r="AE71" s="29"/>
      <c r="AF71" s="18"/>
      <c r="AG71" s="18"/>
      <c r="AH71" s="15"/>
      <c r="AI71" s="29"/>
      <c r="AJ71" s="29"/>
      <c r="AK71" s="29">
        <f t="shared" si="4"/>
        <v>452.83</v>
      </c>
      <c r="AL71" s="29"/>
      <c r="AM71" s="29">
        <v>249.06</v>
      </c>
    </row>
    <row r="72" s="2" customFormat="1" ht="23" customHeight="1" spans="1:39">
      <c r="A72" s="13">
        <v>44</v>
      </c>
      <c r="B72" s="14" t="s">
        <v>132</v>
      </c>
      <c r="C72" s="15" t="s">
        <v>41</v>
      </c>
      <c r="D72" s="17" t="s">
        <v>43</v>
      </c>
      <c r="E72" s="15"/>
      <c r="F72" s="15"/>
      <c r="G72" s="15"/>
      <c r="H72" s="15"/>
      <c r="I72" s="29">
        <v>1946.56</v>
      </c>
      <c r="J72" s="29"/>
      <c r="K72" s="29"/>
      <c r="L72" s="29">
        <f t="shared" si="3"/>
        <v>1946.56</v>
      </c>
      <c r="M72" s="29"/>
      <c r="N72" s="29"/>
      <c r="O72" s="29"/>
      <c r="P72" s="29"/>
      <c r="Q72" s="29"/>
      <c r="R72" s="29"/>
      <c r="S72" s="29"/>
      <c r="T72" s="29"/>
      <c r="U72" s="29"/>
      <c r="V72" s="29"/>
      <c r="W72" s="29"/>
      <c r="X72" s="29"/>
      <c r="Y72" s="29"/>
      <c r="Z72" s="15"/>
      <c r="AA72" s="15"/>
      <c r="AB72" s="18"/>
      <c r="AC72" s="15"/>
      <c r="AD72" s="29"/>
      <c r="AE72" s="29"/>
      <c r="AF72" s="18"/>
      <c r="AG72" s="18"/>
      <c r="AH72" s="15"/>
      <c r="AI72" s="29"/>
      <c r="AJ72" s="29"/>
      <c r="AK72" s="29">
        <f t="shared" si="4"/>
        <v>1946.56</v>
      </c>
      <c r="AL72" s="29"/>
      <c r="AM72" s="29">
        <v>1070.61</v>
      </c>
    </row>
    <row r="73" s="2" customFormat="1" ht="23" customHeight="1" spans="1:39">
      <c r="A73" s="13">
        <v>45</v>
      </c>
      <c r="B73" s="14" t="s">
        <v>133</v>
      </c>
      <c r="C73" s="15" t="s">
        <v>66</v>
      </c>
      <c r="D73" s="17" t="s">
        <v>43</v>
      </c>
      <c r="E73" s="15" t="s">
        <v>134</v>
      </c>
      <c r="F73" s="17" t="str">
        <f t="shared" ref="F73:F82" si="5">REPLACE(E73,7,8,"********")</f>
        <v>533524********0935</v>
      </c>
      <c r="G73" s="15"/>
      <c r="H73" s="15"/>
      <c r="I73" s="29">
        <v>1579.6</v>
      </c>
      <c r="J73" s="29"/>
      <c r="K73" s="29"/>
      <c r="L73" s="29">
        <f t="shared" si="3"/>
        <v>1579.6</v>
      </c>
      <c r="M73" s="29"/>
      <c r="N73" s="29"/>
      <c r="O73" s="29"/>
      <c r="P73" s="29"/>
      <c r="Q73" s="29"/>
      <c r="R73" s="29"/>
      <c r="S73" s="29"/>
      <c r="T73" s="29"/>
      <c r="U73" s="29"/>
      <c r="V73" s="29"/>
      <c r="W73" s="29"/>
      <c r="X73" s="29"/>
      <c r="Y73" s="29"/>
      <c r="Z73" s="15"/>
      <c r="AA73" s="15"/>
      <c r="AB73" s="18"/>
      <c r="AC73" s="15"/>
      <c r="AD73" s="29"/>
      <c r="AE73" s="29"/>
      <c r="AF73" s="18"/>
      <c r="AG73" s="18"/>
      <c r="AH73" s="15"/>
      <c r="AI73" s="29"/>
      <c r="AJ73" s="29"/>
      <c r="AK73" s="29">
        <f t="shared" si="4"/>
        <v>1579.6</v>
      </c>
      <c r="AL73" s="29"/>
      <c r="AM73" s="29">
        <v>868.78</v>
      </c>
    </row>
    <row r="74" s="2" customFormat="1" ht="23" customHeight="1" spans="1:39">
      <c r="A74" s="13">
        <v>45</v>
      </c>
      <c r="B74" s="14" t="s">
        <v>133</v>
      </c>
      <c r="C74" s="15" t="s">
        <v>41</v>
      </c>
      <c r="D74" s="17" t="s">
        <v>43</v>
      </c>
      <c r="E74" s="19" t="s">
        <v>134</v>
      </c>
      <c r="F74" s="17" t="str">
        <f t="shared" si="5"/>
        <v>533524********0935</v>
      </c>
      <c r="G74" s="18">
        <v>44528</v>
      </c>
      <c r="H74" s="15" t="s">
        <v>68</v>
      </c>
      <c r="I74" s="29">
        <v>22246.59</v>
      </c>
      <c r="J74" s="29">
        <v>39600</v>
      </c>
      <c r="K74" s="29">
        <v>45334.93</v>
      </c>
      <c r="L74" s="29">
        <f t="shared" si="3"/>
        <v>107181.52</v>
      </c>
      <c r="M74" s="29">
        <v>9533</v>
      </c>
      <c r="N74" s="29">
        <v>3705</v>
      </c>
      <c r="O74" s="29">
        <f>M74+N74</f>
        <v>13238</v>
      </c>
      <c r="P74" s="29"/>
      <c r="Q74" s="29"/>
      <c r="R74" s="29"/>
      <c r="S74" s="29"/>
      <c r="T74" s="29"/>
      <c r="U74" s="29"/>
      <c r="V74" s="29"/>
      <c r="W74" s="29"/>
      <c r="X74" s="29"/>
      <c r="Y74" s="29"/>
      <c r="Z74" s="29">
        <v>2579.82</v>
      </c>
      <c r="AA74" s="15" t="s">
        <v>135</v>
      </c>
      <c r="AB74" s="18">
        <v>42490</v>
      </c>
      <c r="AC74" s="15">
        <v>9</v>
      </c>
      <c r="AD74" s="29">
        <f>Z74*AC74</f>
        <v>23218.38</v>
      </c>
      <c r="AE74" s="29">
        <v>1670</v>
      </c>
      <c r="AF74" s="18">
        <v>42491</v>
      </c>
      <c r="AG74" s="18">
        <v>44528</v>
      </c>
      <c r="AH74" s="15">
        <v>5.5</v>
      </c>
      <c r="AI74" s="29">
        <f>AE74*AH74</f>
        <v>9185</v>
      </c>
      <c r="AJ74" s="29">
        <f>AD74+AI74</f>
        <v>32403.38</v>
      </c>
      <c r="AK74" s="29">
        <f t="shared" si="4"/>
        <v>152822.9</v>
      </c>
      <c r="AL74" s="29"/>
      <c r="AM74" s="29">
        <v>12235.62</v>
      </c>
    </row>
    <row r="75" s="2" customFormat="1" ht="23" customHeight="1" spans="1:39">
      <c r="A75" s="13">
        <v>46</v>
      </c>
      <c r="B75" s="14" t="s">
        <v>136</v>
      </c>
      <c r="C75" s="15" t="s">
        <v>66</v>
      </c>
      <c r="D75" s="17" t="s">
        <v>43</v>
      </c>
      <c r="E75" s="19" t="s">
        <v>137</v>
      </c>
      <c r="F75" s="17" t="str">
        <f t="shared" si="5"/>
        <v>533524********3013</v>
      </c>
      <c r="I75" s="29">
        <v>2256.65</v>
      </c>
      <c r="J75" s="29"/>
      <c r="K75" s="29"/>
      <c r="L75" s="29">
        <f t="shared" si="3"/>
        <v>2256.65</v>
      </c>
      <c r="M75" s="29"/>
      <c r="N75" s="29"/>
      <c r="O75" s="29"/>
      <c r="P75" s="29"/>
      <c r="Q75" s="29"/>
      <c r="R75" s="29"/>
      <c r="S75" s="29"/>
      <c r="T75" s="29"/>
      <c r="U75" s="29"/>
      <c r="V75" s="29"/>
      <c r="W75" s="29"/>
      <c r="X75" s="29"/>
      <c r="Y75" s="29"/>
      <c r="Z75" s="15"/>
      <c r="AA75" s="15"/>
      <c r="AB75" s="18"/>
      <c r="AC75" s="15"/>
      <c r="AD75" s="29"/>
      <c r="AE75" s="29"/>
      <c r="AF75" s="18"/>
      <c r="AG75" s="18"/>
      <c r="AH75" s="15"/>
      <c r="AI75" s="29"/>
      <c r="AJ75" s="29"/>
      <c r="AK75" s="29">
        <f t="shared" si="4"/>
        <v>2256.65</v>
      </c>
      <c r="AL75" s="29"/>
      <c r="AM75" s="29">
        <v>1241.16</v>
      </c>
    </row>
    <row r="76" s="2" customFormat="1" ht="23" customHeight="1" spans="1:39">
      <c r="A76" s="13">
        <v>46</v>
      </c>
      <c r="B76" s="14" t="s">
        <v>136</v>
      </c>
      <c r="C76" s="15" t="s">
        <v>41</v>
      </c>
      <c r="D76" s="17" t="s">
        <v>43</v>
      </c>
      <c r="E76" s="19" t="s">
        <v>137</v>
      </c>
      <c r="F76" s="17" t="str">
        <f t="shared" si="5"/>
        <v>533524********3013</v>
      </c>
      <c r="G76" s="18">
        <v>42454</v>
      </c>
      <c r="H76" s="15" t="s">
        <v>53</v>
      </c>
      <c r="I76" s="29">
        <v>16580.53</v>
      </c>
      <c r="J76" s="29"/>
      <c r="K76" s="29"/>
      <c r="L76" s="29">
        <f t="shared" si="3"/>
        <v>16580.53</v>
      </c>
      <c r="M76" s="29">
        <v>3178</v>
      </c>
      <c r="N76" s="29">
        <v>3178</v>
      </c>
      <c r="O76" s="29">
        <f>M76+N76</f>
        <v>6356</v>
      </c>
      <c r="P76" s="29"/>
      <c r="Q76" s="29"/>
      <c r="R76" s="29"/>
      <c r="S76" s="29"/>
      <c r="T76" s="29"/>
      <c r="U76" s="29"/>
      <c r="V76" s="29"/>
      <c r="W76" s="29"/>
      <c r="X76" s="29"/>
      <c r="Y76" s="29"/>
      <c r="Z76" s="15"/>
      <c r="AA76" s="15"/>
      <c r="AB76" s="18"/>
      <c r="AC76" s="15"/>
      <c r="AD76" s="29"/>
      <c r="AE76" s="29"/>
      <c r="AF76" s="18"/>
      <c r="AG76" s="18"/>
      <c r="AH76" s="15"/>
      <c r="AI76" s="29"/>
      <c r="AJ76" s="29"/>
      <c r="AK76" s="29">
        <f t="shared" si="4"/>
        <v>22936.53</v>
      </c>
      <c r="AL76" s="29"/>
      <c r="AM76" s="29">
        <v>9119.29</v>
      </c>
    </row>
    <row r="77" s="2" customFormat="1" ht="23" customHeight="1" spans="1:39">
      <c r="A77" s="13">
        <v>47</v>
      </c>
      <c r="B77" s="14" t="s">
        <v>138</v>
      </c>
      <c r="C77" s="15" t="s">
        <v>66</v>
      </c>
      <c r="D77" s="17" t="s">
        <v>43</v>
      </c>
      <c r="E77" s="19" t="s">
        <v>139</v>
      </c>
      <c r="F77" s="17" t="str">
        <f t="shared" si="5"/>
        <v>533524********3319</v>
      </c>
      <c r="I77" s="29">
        <v>1353.8</v>
      </c>
      <c r="J77" s="29"/>
      <c r="K77" s="29"/>
      <c r="L77" s="29">
        <f t="shared" si="3"/>
        <v>1353.8</v>
      </c>
      <c r="M77" s="29"/>
      <c r="N77" s="29"/>
      <c r="O77" s="29"/>
      <c r="P77" s="29"/>
      <c r="Q77" s="29"/>
      <c r="R77" s="29"/>
      <c r="S77" s="29"/>
      <c r="T77" s="29"/>
      <c r="U77" s="29"/>
      <c r="V77" s="29"/>
      <c r="W77" s="29"/>
      <c r="X77" s="29"/>
      <c r="Y77" s="29"/>
      <c r="Z77" s="15"/>
      <c r="AA77" s="15"/>
      <c r="AB77" s="18"/>
      <c r="AC77" s="15"/>
      <c r="AD77" s="29"/>
      <c r="AE77" s="29"/>
      <c r="AF77" s="18"/>
      <c r="AG77" s="18"/>
      <c r="AH77" s="15"/>
      <c r="AI77" s="29"/>
      <c r="AJ77" s="29"/>
      <c r="AK77" s="29">
        <f t="shared" si="4"/>
        <v>1353.8</v>
      </c>
      <c r="AL77" s="29"/>
      <c r="AM77" s="29">
        <v>744.59</v>
      </c>
    </row>
    <row r="78" s="2" customFormat="1" ht="23" customHeight="1" spans="1:39">
      <c r="A78" s="13">
        <v>47</v>
      </c>
      <c r="B78" s="14" t="s">
        <v>138</v>
      </c>
      <c r="C78" s="15" t="s">
        <v>41</v>
      </c>
      <c r="D78" s="17" t="s">
        <v>43</v>
      </c>
      <c r="E78" s="19" t="s">
        <v>139</v>
      </c>
      <c r="F78" s="17" t="str">
        <f t="shared" si="5"/>
        <v>533524********3319</v>
      </c>
      <c r="G78" s="18">
        <v>42454</v>
      </c>
      <c r="H78" s="15" t="s">
        <v>53</v>
      </c>
      <c r="I78" s="29">
        <v>17556.43</v>
      </c>
      <c r="J78" s="29"/>
      <c r="K78" s="29"/>
      <c r="L78" s="29">
        <f t="shared" si="3"/>
        <v>17556.43</v>
      </c>
      <c r="M78" s="29">
        <v>2951</v>
      </c>
      <c r="N78" s="29">
        <v>2951</v>
      </c>
      <c r="O78" s="29">
        <f>M78+N78</f>
        <v>5902</v>
      </c>
      <c r="P78" s="29"/>
      <c r="Q78" s="29"/>
      <c r="R78" s="29"/>
      <c r="S78" s="29"/>
      <c r="T78" s="29"/>
      <c r="U78" s="29"/>
      <c r="V78" s="29"/>
      <c r="W78" s="29"/>
      <c r="X78" s="29"/>
      <c r="Y78" s="29"/>
      <c r="Z78" s="15"/>
      <c r="AA78" s="15"/>
      <c r="AB78" s="18"/>
      <c r="AC78" s="15"/>
      <c r="AD78" s="29"/>
      <c r="AE78" s="29"/>
      <c r="AF78" s="18"/>
      <c r="AG78" s="18"/>
      <c r="AH78" s="15"/>
      <c r="AI78" s="29"/>
      <c r="AJ78" s="29"/>
      <c r="AK78" s="29">
        <f t="shared" si="4"/>
        <v>23458.43</v>
      </c>
      <c r="AL78" s="29"/>
      <c r="AM78" s="29">
        <v>9656.04</v>
      </c>
    </row>
    <row r="79" s="2" customFormat="1" ht="23" customHeight="1" spans="1:39">
      <c r="A79" s="13">
        <v>48</v>
      </c>
      <c r="B79" s="14" t="s">
        <v>140</v>
      </c>
      <c r="C79" s="15" t="s">
        <v>66</v>
      </c>
      <c r="D79" s="17" t="s">
        <v>43</v>
      </c>
      <c r="E79" s="15" t="s">
        <v>141</v>
      </c>
      <c r="F79" s="17" t="str">
        <f t="shared" si="5"/>
        <v>533524********1523</v>
      </c>
      <c r="G79" s="15"/>
      <c r="H79" s="15"/>
      <c r="I79" s="29">
        <v>1946.16</v>
      </c>
      <c r="J79" s="29"/>
      <c r="K79" s="29"/>
      <c r="L79" s="29">
        <f t="shared" si="3"/>
        <v>1946.16</v>
      </c>
      <c r="M79" s="29"/>
      <c r="N79" s="29"/>
      <c r="O79" s="29"/>
      <c r="P79" s="29"/>
      <c r="Q79" s="29"/>
      <c r="R79" s="29"/>
      <c r="S79" s="29"/>
      <c r="T79" s="29"/>
      <c r="U79" s="29"/>
      <c r="V79" s="29"/>
      <c r="W79" s="29"/>
      <c r="X79" s="29"/>
      <c r="Y79" s="29"/>
      <c r="Z79" s="15"/>
      <c r="AA79" s="15"/>
      <c r="AB79" s="18"/>
      <c r="AC79" s="15"/>
      <c r="AD79" s="29"/>
      <c r="AE79" s="29"/>
      <c r="AF79" s="18"/>
      <c r="AG79" s="18"/>
      <c r="AH79" s="15"/>
      <c r="AI79" s="29"/>
      <c r="AJ79" s="29"/>
      <c r="AK79" s="29">
        <f t="shared" si="4"/>
        <v>1946.16</v>
      </c>
      <c r="AL79" s="29"/>
      <c r="AM79" s="29">
        <v>1070.39</v>
      </c>
    </row>
    <row r="80" s="2" customFormat="1" ht="23" customHeight="1" spans="1:39">
      <c r="A80" s="13">
        <v>48</v>
      </c>
      <c r="B80" s="14" t="s">
        <v>140</v>
      </c>
      <c r="C80" s="15" t="s">
        <v>41</v>
      </c>
      <c r="D80" s="17" t="s">
        <v>43</v>
      </c>
      <c r="E80" s="19" t="s">
        <v>141</v>
      </c>
      <c r="F80" s="17" t="str">
        <f t="shared" si="5"/>
        <v>533524********1523</v>
      </c>
      <c r="G80" s="18">
        <v>43496</v>
      </c>
      <c r="H80" s="15" t="s">
        <v>48</v>
      </c>
      <c r="I80" s="29">
        <v>14678.14</v>
      </c>
      <c r="J80" s="29">
        <v>39600</v>
      </c>
      <c r="K80" s="29"/>
      <c r="L80" s="29">
        <f t="shared" si="3"/>
        <v>54278.14</v>
      </c>
      <c r="M80" s="29">
        <v>5962</v>
      </c>
      <c r="N80" s="29">
        <v>3094</v>
      </c>
      <c r="O80" s="29">
        <f>M80+N80</f>
        <v>9056</v>
      </c>
      <c r="P80" s="29"/>
      <c r="Q80" s="29"/>
      <c r="R80" s="29"/>
      <c r="S80" s="29"/>
      <c r="T80" s="29"/>
      <c r="U80" s="29"/>
      <c r="V80" s="29"/>
      <c r="W80" s="29"/>
      <c r="X80" s="29"/>
      <c r="Y80" s="29"/>
      <c r="Z80" s="29">
        <v>2782.69</v>
      </c>
      <c r="AA80" s="15" t="s">
        <v>142</v>
      </c>
      <c r="AB80" s="18">
        <v>42490</v>
      </c>
      <c r="AC80" s="15">
        <v>2</v>
      </c>
      <c r="AD80" s="29">
        <f>Z80*AC80</f>
        <v>5565.38</v>
      </c>
      <c r="AE80" s="29">
        <v>1670</v>
      </c>
      <c r="AF80" s="18">
        <v>42491</v>
      </c>
      <c r="AG80" s="18">
        <v>43496</v>
      </c>
      <c r="AH80" s="15">
        <v>3</v>
      </c>
      <c r="AI80" s="29">
        <f>AE80*AH80</f>
        <v>5010</v>
      </c>
      <c r="AJ80" s="29">
        <f>AD80+AI80</f>
        <v>10575.38</v>
      </c>
      <c r="AK80" s="29">
        <f t="shared" si="4"/>
        <v>73909.52</v>
      </c>
      <c r="AL80" s="29"/>
      <c r="AM80" s="29">
        <v>8072.98</v>
      </c>
    </row>
    <row r="81" s="2" customFormat="1" ht="23" customHeight="1" spans="1:39">
      <c r="A81" s="13">
        <v>49</v>
      </c>
      <c r="B81" s="14" t="s">
        <v>143</v>
      </c>
      <c r="C81" s="15" t="s">
        <v>41</v>
      </c>
      <c r="D81" s="17" t="s">
        <v>51</v>
      </c>
      <c r="E81" s="19" t="s">
        <v>144</v>
      </c>
      <c r="F81" s="17" t="str">
        <f t="shared" si="5"/>
        <v>533524********1562</v>
      </c>
      <c r="G81" s="18">
        <v>44528</v>
      </c>
      <c r="H81" s="15" t="s">
        <v>68</v>
      </c>
      <c r="I81" s="29">
        <v>1273.44</v>
      </c>
      <c r="J81" s="29">
        <v>39600</v>
      </c>
      <c r="K81" s="29">
        <v>45334.93</v>
      </c>
      <c r="L81" s="29">
        <f t="shared" si="3"/>
        <v>86208.37</v>
      </c>
      <c r="M81" s="29"/>
      <c r="N81" s="29"/>
      <c r="O81" s="29"/>
      <c r="P81" s="29"/>
      <c r="Q81" s="29"/>
      <c r="R81" s="29"/>
      <c r="S81" s="29"/>
      <c r="T81" s="29"/>
      <c r="U81" s="29"/>
      <c r="V81" s="29"/>
      <c r="W81" s="29"/>
      <c r="X81" s="29"/>
      <c r="Y81" s="29"/>
      <c r="Z81" s="29">
        <v>2791</v>
      </c>
      <c r="AA81" s="15" t="s">
        <v>145</v>
      </c>
      <c r="AB81" s="18">
        <v>42490</v>
      </c>
      <c r="AC81" s="15">
        <v>4.5</v>
      </c>
      <c r="AD81" s="29">
        <f>Z81*AC81</f>
        <v>12559.5</v>
      </c>
      <c r="AE81" s="29">
        <v>1670</v>
      </c>
      <c r="AF81" s="18">
        <v>42491</v>
      </c>
      <c r="AG81" s="18">
        <v>44528</v>
      </c>
      <c r="AH81" s="15">
        <v>5.5</v>
      </c>
      <c r="AI81" s="29">
        <f>AE81*AH81</f>
        <v>9185</v>
      </c>
      <c r="AJ81" s="29">
        <f>AD81+AI81</f>
        <v>21744.5</v>
      </c>
      <c r="AK81" s="29">
        <f t="shared" si="4"/>
        <v>107952.87</v>
      </c>
      <c r="AL81" s="29"/>
      <c r="AM81" s="29">
        <v>700.39</v>
      </c>
    </row>
    <row r="82" s="2" customFormat="1" ht="23" customHeight="1" spans="1:39">
      <c r="A82" s="13">
        <v>50</v>
      </c>
      <c r="B82" s="14" t="s">
        <v>146</v>
      </c>
      <c r="C82" s="15" t="s">
        <v>41</v>
      </c>
      <c r="D82" s="17" t="s">
        <v>51</v>
      </c>
      <c r="E82" s="19" t="s">
        <v>147</v>
      </c>
      <c r="F82" s="17" t="str">
        <f t="shared" si="5"/>
        <v>533524********1289</v>
      </c>
      <c r="G82" s="18">
        <v>44295</v>
      </c>
      <c r="H82" s="15" t="s">
        <v>53</v>
      </c>
      <c r="I82" s="29">
        <v>904.49</v>
      </c>
      <c r="J82" s="29">
        <v>39600</v>
      </c>
      <c r="K82" s="29">
        <v>35136.8</v>
      </c>
      <c r="L82" s="29">
        <f t="shared" si="3"/>
        <v>75641.29</v>
      </c>
      <c r="M82" s="29"/>
      <c r="N82" s="29"/>
      <c r="O82" s="29"/>
      <c r="P82" s="29"/>
      <c r="Q82" s="29"/>
      <c r="R82" s="29"/>
      <c r="S82" s="29"/>
      <c r="T82" s="29"/>
      <c r="U82" s="29"/>
      <c r="V82" s="29"/>
      <c r="W82" s="29"/>
      <c r="X82" s="29"/>
      <c r="Y82" s="29"/>
      <c r="Z82" s="15"/>
      <c r="AA82" s="15"/>
      <c r="AB82" s="18"/>
      <c r="AC82" s="15"/>
      <c r="AD82" s="29"/>
      <c r="AE82" s="29"/>
      <c r="AF82" s="18"/>
      <c r="AG82" s="18"/>
      <c r="AH82" s="15"/>
      <c r="AI82" s="29"/>
      <c r="AJ82" s="29"/>
      <c r="AK82" s="29">
        <f t="shared" si="4"/>
        <v>75641.29</v>
      </c>
      <c r="AL82" s="29"/>
      <c r="AM82" s="29">
        <v>497.47</v>
      </c>
    </row>
    <row r="83" s="2" customFormat="1" ht="23" customHeight="1" spans="1:39">
      <c r="A83" s="13">
        <v>51</v>
      </c>
      <c r="B83" s="14" t="s">
        <v>148</v>
      </c>
      <c r="C83" s="15" t="s">
        <v>66</v>
      </c>
      <c r="D83" s="17" t="s">
        <v>43</v>
      </c>
      <c r="E83" s="15"/>
      <c r="F83" s="15"/>
      <c r="G83" s="15"/>
      <c r="H83" s="15"/>
      <c r="I83" s="29">
        <v>2098.31</v>
      </c>
      <c r="J83" s="29"/>
      <c r="K83" s="29"/>
      <c r="L83" s="29">
        <f t="shared" si="3"/>
        <v>2098.31</v>
      </c>
      <c r="M83" s="29"/>
      <c r="N83" s="29"/>
      <c r="O83" s="29"/>
      <c r="P83" s="29"/>
      <c r="Q83" s="29"/>
      <c r="R83" s="29"/>
      <c r="S83" s="29"/>
      <c r="T83" s="29"/>
      <c r="U83" s="29"/>
      <c r="V83" s="29"/>
      <c r="W83" s="29"/>
      <c r="X83" s="29"/>
      <c r="Y83" s="29"/>
      <c r="Z83" s="15"/>
      <c r="AA83" s="15"/>
      <c r="AB83" s="18"/>
      <c r="AC83" s="15"/>
      <c r="AD83" s="29"/>
      <c r="AE83" s="29"/>
      <c r="AF83" s="18"/>
      <c r="AG83" s="18"/>
      <c r="AH83" s="15"/>
      <c r="AI83" s="29"/>
      <c r="AJ83" s="29"/>
      <c r="AK83" s="29">
        <f t="shared" si="4"/>
        <v>2098.31</v>
      </c>
      <c r="AL83" s="29"/>
      <c r="AM83" s="29">
        <v>1154.07</v>
      </c>
    </row>
    <row r="84" s="2" customFormat="1" ht="23" customHeight="1" spans="1:39">
      <c r="A84" s="13">
        <v>51</v>
      </c>
      <c r="B84" s="14" t="s">
        <v>148</v>
      </c>
      <c r="C84" s="15" t="s">
        <v>41</v>
      </c>
      <c r="D84" s="17" t="s">
        <v>43</v>
      </c>
      <c r="E84" s="52" t="s">
        <v>149</v>
      </c>
      <c r="F84" s="17" t="str">
        <f t="shared" ref="F84:F90" si="6">REPLACE(E84,7,8,"********")</f>
        <v>533524********1514</v>
      </c>
      <c r="G84" s="18">
        <v>42333</v>
      </c>
      <c r="H84" s="15" t="s">
        <v>53</v>
      </c>
      <c r="I84" s="29">
        <v>11595.38</v>
      </c>
      <c r="J84" s="29"/>
      <c r="K84" s="29"/>
      <c r="L84" s="29">
        <f t="shared" si="3"/>
        <v>11595.38</v>
      </c>
      <c r="M84" s="29"/>
      <c r="N84" s="29"/>
      <c r="O84" s="29"/>
      <c r="P84" s="29"/>
      <c r="Q84" s="29"/>
      <c r="R84" s="29"/>
      <c r="S84" s="29"/>
      <c r="T84" s="29"/>
      <c r="U84" s="29"/>
      <c r="V84" s="29"/>
      <c r="W84" s="29"/>
      <c r="X84" s="29"/>
      <c r="Y84" s="29"/>
      <c r="Z84" s="15"/>
      <c r="AA84" s="15"/>
      <c r="AB84" s="18"/>
      <c r="AC84" s="15"/>
      <c r="AD84" s="29"/>
      <c r="AE84" s="29"/>
      <c r="AF84" s="18"/>
      <c r="AG84" s="18"/>
      <c r="AH84" s="15"/>
      <c r="AI84" s="29"/>
      <c r="AJ84" s="29"/>
      <c r="AK84" s="29">
        <f t="shared" si="4"/>
        <v>11595.38</v>
      </c>
      <c r="AL84" s="29"/>
      <c r="AM84" s="29">
        <v>6377.46</v>
      </c>
    </row>
    <row r="85" s="2" customFormat="1" ht="23" customHeight="1" spans="1:39">
      <c r="A85" s="13">
        <v>52</v>
      </c>
      <c r="B85" s="14" t="s">
        <v>150</v>
      </c>
      <c r="C85" s="15" t="s">
        <v>66</v>
      </c>
      <c r="D85" s="17" t="s">
        <v>43</v>
      </c>
      <c r="E85" s="19" t="s">
        <v>151</v>
      </c>
      <c r="F85" s="17" t="str">
        <f t="shared" si="6"/>
        <v>533524********1215</v>
      </c>
      <c r="I85" s="29">
        <v>2136.23</v>
      </c>
      <c r="J85" s="29"/>
      <c r="K85" s="29"/>
      <c r="L85" s="29">
        <f t="shared" si="3"/>
        <v>2136.23</v>
      </c>
      <c r="M85" s="29"/>
      <c r="N85" s="29"/>
      <c r="O85" s="29"/>
      <c r="P85" s="29"/>
      <c r="Q85" s="29"/>
      <c r="R85" s="29"/>
      <c r="S85" s="29"/>
      <c r="T85" s="29"/>
      <c r="U85" s="29"/>
      <c r="V85" s="29"/>
      <c r="W85" s="29"/>
      <c r="X85" s="29"/>
      <c r="Y85" s="29"/>
      <c r="Z85" s="15"/>
      <c r="AA85" s="15"/>
      <c r="AB85" s="18"/>
      <c r="AC85" s="15"/>
      <c r="AD85" s="29"/>
      <c r="AE85" s="29"/>
      <c r="AF85" s="18"/>
      <c r="AG85" s="18"/>
      <c r="AH85" s="15"/>
      <c r="AI85" s="29"/>
      <c r="AJ85" s="29"/>
      <c r="AK85" s="29">
        <f t="shared" si="4"/>
        <v>2136.23</v>
      </c>
      <c r="AL85" s="29"/>
      <c r="AM85" s="29">
        <v>1174.93</v>
      </c>
    </row>
    <row r="86" s="2" customFormat="1" ht="23" customHeight="1" spans="1:39">
      <c r="A86" s="13">
        <v>52</v>
      </c>
      <c r="B86" s="14" t="s">
        <v>150</v>
      </c>
      <c r="C86" s="15" t="s">
        <v>41</v>
      </c>
      <c r="D86" s="17" t="s">
        <v>43</v>
      </c>
      <c r="E86" s="19" t="s">
        <v>151</v>
      </c>
      <c r="F86" s="17" t="str">
        <f t="shared" si="6"/>
        <v>533524********1215</v>
      </c>
      <c r="G86" s="18">
        <v>42454</v>
      </c>
      <c r="H86" s="15" t="s">
        <v>53</v>
      </c>
      <c r="I86" s="29">
        <v>17492.69</v>
      </c>
      <c r="J86" s="29"/>
      <c r="K86" s="29"/>
      <c r="L86" s="29">
        <f t="shared" si="3"/>
        <v>17492.69</v>
      </c>
      <c r="M86" s="29"/>
      <c r="N86" s="29"/>
      <c r="O86" s="29"/>
      <c r="P86" s="29"/>
      <c r="Q86" s="29"/>
      <c r="R86" s="29"/>
      <c r="S86" s="29"/>
      <c r="T86" s="29"/>
      <c r="U86" s="29"/>
      <c r="V86" s="29"/>
      <c r="W86" s="29"/>
      <c r="X86" s="29"/>
      <c r="Y86" s="29"/>
      <c r="Z86" s="15"/>
      <c r="AA86" s="15"/>
      <c r="AB86" s="18"/>
      <c r="AC86" s="15"/>
      <c r="AD86" s="29"/>
      <c r="AE86" s="29"/>
      <c r="AF86" s="18"/>
      <c r="AG86" s="18"/>
      <c r="AH86" s="15"/>
      <c r="AI86" s="29"/>
      <c r="AJ86" s="29"/>
      <c r="AK86" s="29">
        <f t="shared" si="4"/>
        <v>17492.69</v>
      </c>
      <c r="AL86" s="29"/>
      <c r="AM86" s="29">
        <v>9620.98</v>
      </c>
    </row>
    <row r="87" s="2" customFormat="1" ht="23" customHeight="1" spans="1:39">
      <c r="A87" s="13">
        <v>53</v>
      </c>
      <c r="B87" s="14" t="s">
        <v>152</v>
      </c>
      <c r="C87" s="15" t="s">
        <v>66</v>
      </c>
      <c r="D87" s="17" t="s">
        <v>51</v>
      </c>
      <c r="E87" s="15" t="s">
        <v>153</v>
      </c>
      <c r="F87" s="17" t="str">
        <f t="shared" si="6"/>
        <v>533524********1564</v>
      </c>
      <c r="G87" s="15"/>
      <c r="H87" s="15"/>
      <c r="I87" s="29">
        <v>1320.05</v>
      </c>
      <c r="J87" s="29"/>
      <c r="K87" s="29"/>
      <c r="L87" s="29">
        <f t="shared" si="3"/>
        <v>1320.05</v>
      </c>
      <c r="M87" s="29"/>
      <c r="N87" s="29"/>
      <c r="O87" s="29"/>
      <c r="P87" s="29"/>
      <c r="Q87" s="29"/>
      <c r="R87" s="29"/>
      <c r="S87" s="29"/>
      <c r="T87" s="29"/>
      <c r="U87" s="29"/>
      <c r="V87" s="29"/>
      <c r="W87" s="29"/>
      <c r="X87" s="29"/>
      <c r="Y87" s="29"/>
      <c r="Z87" s="15"/>
      <c r="AA87" s="15"/>
      <c r="AB87" s="18"/>
      <c r="AC87" s="15"/>
      <c r="AD87" s="29"/>
      <c r="AE87" s="29"/>
      <c r="AF87" s="18"/>
      <c r="AG87" s="18"/>
      <c r="AH87" s="15"/>
      <c r="AI87" s="29"/>
      <c r="AJ87" s="29"/>
      <c r="AK87" s="29">
        <f t="shared" si="4"/>
        <v>1320.05</v>
      </c>
      <c r="AL87" s="29"/>
      <c r="AM87" s="29">
        <v>726.03</v>
      </c>
    </row>
    <row r="88" s="2" customFormat="1" ht="23" customHeight="1" spans="1:39">
      <c r="A88" s="13">
        <v>53</v>
      </c>
      <c r="B88" s="14" t="s">
        <v>152</v>
      </c>
      <c r="C88" s="15" t="s">
        <v>41</v>
      </c>
      <c r="D88" s="17" t="s">
        <v>51</v>
      </c>
      <c r="E88" s="19" t="s">
        <v>153</v>
      </c>
      <c r="F88" s="17" t="str">
        <f t="shared" si="6"/>
        <v>533524********1564</v>
      </c>
      <c r="G88" s="18">
        <v>43496</v>
      </c>
      <c r="H88" s="15" t="s">
        <v>154</v>
      </c>
      <c r="I88" s="29">
        <v>18338.66</v>
      </c>
      <c r="J88" s="29">
        <v>39600</v>
      </c>
      <c r="K88" s="29"/>
      <c r="L88" s="29">
        <f t="shared" si="3"/>
        <v>57938.66</v>
      </c>
      <c r="M88" s="29">
        <v>5962</v>
      </c>
      <c r="N88" s="29">
        <v>3094</v>
      </c>
      <c r="O88" s="29">
        <f>M88+N88</f>
        <v>9056</v>
      </c>
      <c r="P88" s="29"/>
      <c r="Q88" s="29"/>
      <c r="R88" s="29"/>
      <c r="S88" s="29"/>
      <c r="T88" s="29"/>
      <c r="U88" s="29"/>
      <c r="V88" s="29"/>
      <c r="W88" s="29"/>
      <c r="X88" s="29"/>
      <c r="Y88" s="29"/>
      <c r="Z88" s="29">
        <v>3134.03</v>
      </c>
      <c r="AA88" s="15" t="s">
        <v>142</v>
      </c>
      <c r="AB88" s="18">
        <v>42490</v>
      </c>
      <c r="AC88" s="15">
        <v>2</v>
      </c>
      <c r="AD88" s="29">
        <f>Z88*AC88</f>
        <v>6268.06</v>
      </c>
      <c r="AE88" s="29">
        <v>1670</v>
      </c>
      <c r="AF88" s="18">
        <v>42522</v>
      </c>
      <c r="AG88" s="18">
        <v>43496</v>
      </c>
      <c r="AH88" s="15">
        <v>3</v>
      </c>
      <c r="AI88" s="29">
        <f>AE88*AH88</f>
        <v>5010</v>
      </c>
      <c r="AJ88" s="29">
        <f>AD88+AI88</f>
        <v>11278.06</v>
      </c>
      <c r="AK88" s="29">
        <f t="shared" si="4"/>
        <v>78272.72</v>
      </c>
      <c r="AL88" s="29"/>
      <c r="AM88" s="29">
        <v>10086.26</v>
      </c>
    </row>
    <row r="89" s="2" customFormat="1" ht="23" customHeight="1" spans="1:39">
      <c r="A89" s="13">
        <v>54</v>
      </c>
      <c r="B89" s="14" t="s">
        <v>155</v>
      </c>
      <c r="C89" s="15" t="s">
        <v>66</v>
      </c>
      <c r="D89" s="17" t="s">
        <v>51</v>
      </c>
      <c r="E89" s="19" t="s">
        <v>156</v>
      </c>
      <c r="F89" s="17" t="str">
        <f t="shared" si="6"/>
        <v>532501********0926</v>
      </c>
      <c r="G89" s="18">
        <v>42308</v>
      </c>
      <c r="H89" s="15" t="s">
        <v>157</v>
      </c>
      <c r="I89" s="29">
        <v>3400</v>
      </c>
      <c r="J89" s="29"/>
      <c r="K89" s="29"/>
      <c r="L89" s="29">
        <f t="shared" si="3"/>
        <v>3400</v>
      </c>
      <c r="M89" s="29"/>
      <c r="N89" s="29"/>
      <c r="O89" s="29"/>
      <c r="P89" s="29"/>
      <c r="Q89" s="29"/>
      <c r="R89" s="29"/>
      <c r="S89" s="29"/>
      <c r="T89" s="29"/>
      <c r="U89" s="29"/>
      <c r="V89" s="29"/>
      <c r="W89" s="29"/>
      <c r="X89" s="29"/>
      <c r="Y89" s="29"/>
      <c r="Z89" s="15"/>
      <c r="AA89" s="15"/>
      <c r="AB89" s="18"/>
      <c r="AC89" s="15"/>
      <c r="AD89" s="29"/>
      <c r="AE89" s="29"/>
      <c r="AF89" s="18"/>
      <c r="AG89" s="18"/>
      <c r="AH89" s="15"/>
      <c r="AI89" s="29"/>
      <c r="AJ89" s="29"/>
      <c r="AK89" s="29">
        <f t="shared" si="4"/>
        <v>3400</v>
      </c>
      <c r="AL89" s="29"/>
      <c r="AM89" s="29"/>
    </row>
    <row r="90" s="2" customFormat="1" ht="23" customHeight="1" spans="1:39">
      <c r="A90" s="13">
        <v>54</v>
      </c>
      <c r="B90" s="14" t="s">
        <v>155</v>
      </c>
      <c r="C90" s="15" t="s">
        <v>41</v>
      </c>
      <c r="D90" s="17" t="s">
        <v>51</v>
      </c>
      <c r="E90" s="19" t="s">
        <v>156</v>
      </c>
      <c r="F90" s="17" t="str">
        <f t="shared" si="6"/>
        <v>532501********0926</v>
      </c>
      <c r="G90" s="18">
        <v>42308</v>
      </c>
      <c r="H90" s="15" t="s">
        <v>53</v>
      </c>
      <c r="I90" s="29">
        <v>23379</v>
      </c>
      <c r="J90" s="29"/>
      <c r="K90" s="29"/>
      <c r="L90" s="29">
        <f t="shared" si="3"/>
        <v>23379</v>
      </c>
      <c r="M90" s="29"/>
      <c r="N90" s="29"/>
      <c r="O90" s="29"/>
      <c r="P90" s="29"/>
      <c r="Q90" s="29"/>
      <c r="R90" s="29"/>
      <c r="S90" s="29"/>
      <c r="T90" s="29"/>
      <c r="U90" s="29"/>
      <c r="V90" s="29"/>
      <c r="W90" s="29"/>
      <c r="X90" s="29"/>
      <c r="Y90" s="29"/>
      <c r="Z90" s="15"/>
      <c r="AA90" s="15"/>
      <c r="AB90" s="18"/>
      <c r="AC90" s="15"/>
      <c r="AD90" s="29"/>
      <c r="AE90" s="29"/>
      <c r="AF90" s="18"/>
      <c r="AG90" s="18"/>
      <c r="AH90" s="15"/>
      <c r="AI90" s="29"/>
      <c r="AJ90" s="29"/>
      <c r="AK90" s="29">
        <f t="shared" si="4"/>
        <v>23379</v>
      </c>
      <c r="AL90" s="29"/>
      <c r="AM90" s="29"/>
    </row>
    <row r="91" s="2" customFormat="1" ht="23" customHeight="1" spans="1:39">
      <c r="A91" s="13">
        <v>55</v>
      </c>
      <c r="B91" s="14" t="s">
        <v>158</v>
      </c>
      <c r="C91" s="15" t="s">
        <v>66</v>
      </c>
      <c r="D91" s="17" t="s">
        <v>43</v>
      </c>
      <c r="E91" s="15"/>
      <c r="F91" s="15"/>
      <c r="G91" s="15"/>
      <c r="H91" s="15"/>
      <c r="I91" s="29">
        <v>1415.78</v>
      </c>
      <c r="J91" s="29"/>
      <c r="K91" s="29"/>
      <c r="L91" s="29">
        <f t="shared" si="3"/>
        <v>1415.78</v>
      </c>
      <c r="M91" s="29"/>
      <c r="N91" s="29"/>
      <c r="O91" s="29"/>
      <c r="P91" s="29"/>
      <c r="Q91" s="29"/>
      <c r="R91" s="29"/>
      <c r="S91" s="29"/>
      <c r="T91" s="29"/>
      <c r="U91" s="29"/>
      <c r="V91" s="29"/>
      <c r="W91" s="29"/>
      <c r="X91" s="29"/>
      <c r="Y91" s="29"/>
      <c r="Z91" s="15"/>
      <c r="AA91" s="15"/>
      <c r="AB91" s="18"/>
      <c r="AC91" s="15"/>
      <c r="AD91" s="29"/>
      <c r="AE91" s="29"/>
      <c r="AF91" s="18"/>
      <c r="AG91" s="18"/>
      <c r="AH91" s="15"/>
      <c r="AI91" s="29"/>
      <c r="AJ91" s="29"/>
      <c r="AK91" s="29">
        <f t="shared" si="4"/>
        <v>1415.78</v>
      </c>
      <c r="AL91" s="29"/>
      <c r="AM91" s="29">
        <v>778.68</v>
      </c>
    </row>
    <row r="92" s="2" customFormat="1" ht="23" customHeight="1" spans="1:39">
      <c r="A92" s="13">
        <v>55</v>
      </c>
      <c r="B92" s="14" t="s">
        <v>158</v>
      </c>
      <c r="C92" s="15" t="s">
        <v>41</v>
      </c>
      <c r="D92" s="17" t="s">
        <v>43</v>
      </c>
      <c r="E92" s="15"/>
      <c r="F92" s="18"/>
      <c r="G92" s="18">
        <v>42311</v>
      </c>
      <c r="H92" s="15" t="s">
        <v>53</v>
      </c>
      <c r="I92" s="29">
        <v>2802.02</v>
      </c>
      <c r="J92" s="29"/>
      <c r="K92" s="29"/>
      <c r="L92" s="29">
        <f t="shared" si="3"/>
        <v>2802.02</v>
      </c>
      <c r="M92" s="29"/>
      <c r="N92" s="29"/>
      <c r="O92" s="29"/>
      <c r="P92" s="29"/>
      <c r="Q92" s="29"/>
      <c r="R92" s="29"/>
      <c r="S92" s="29"/>
      <c r="T92" s="29"/>
      <c r="U92" s="29"/>
      <c r="V92" s="29"/>
      <c r="W92" s="29"/>
      <c r="X92" s="29"/>
      <c r="Y92" s="29"/>
      <c r="Z92" s="15"/>
      <c r="AA92" s="15"/>
      <c r="AB92" s="18"/>
      <c r="AC92" s="15"/>
      <c r="AD92" s="29"/>
      <c r="AE92" s="29"/>
      <c r="AF92" s="18"/>
      <c r="AG92" s="18"/>
      <c r="AH92" s="15"/>
      <c r="AI92" s="29"/>
      <c r="AJ92" s="29"/>
      <c r="AK92" s="29">
        <f t="shared" si="4"/>
        <v>2802.02</v>
      </c>
      <c r="AL92" s="29"/>
      <c r="AM92" s="29">
        <v>1541.11</v>
      </c>
    </row>
    <row r="93" s="2" customFormat="1" ht="23" customHeight="1" spans="1:39">
      <c r="A93" s="13">
        <v>56</v>
      </c>
      <c r="B93" s="14" t="s">
        <v>159</v>
      </c>
      <c r="C93" s="15" t="s">
        <v>66</v>
      </c>
      <c r="D93" s="15" t="s">
        <v>43</v>
      </c>
      <c r="E93" s="15"/>
      <c r="F93" s="15"/>
      <c r="G93" s="15"/>
      <c r="H93" s="15"/>
      <c r="I93" s="29">
        <v>206.9</v>
      </c>
      <c r="J93" s="29"/>
      <c r="K93" s="29"/>
      <c r="L93" s="29">
        <f t="shared" si="3"/>
        <v>206.9</v>
      </c>
      <c r="M93" s="29"/>
      <c r="N93" s="29"/>
      <c r="O93" s="29"/>
      <c r="P93" s="29"/>
      <c r="Q93" s="29"/>
      <c r="R93" s="29"/>
      <c r="S93" s="29"/>
      <c r="T93" s="29"/>
      <c r="U93" s="29"/>
      <c r="V93" s="29"/>
      <c r="W93" s="29"/>
      <c r="X93" s="29"/>
      <c r="Y93" s="29"/>
      <c r="Z93" s="15"/>
      <c r="AA93" s="15"/>
      <c r="AB93" s="18"/>
      <c r="AC93" s="15"/>
      <c r="AD93" s="29"/>
      <c r="AE93" s="29"/>
      <c r="AF93" s="18"/>
      <c r="AG93" s="18"/>
      <c r="AH93" s="15"/>
      <c r="AI93" s="29"/>
      <c r="AJ93" s="29"/>
      <c r="AK93" s="29">
        <f t="shared" si="4"/>
        <v>206.9</v>
      </c>
      <c r="AL93" s="29"/>
      <c r="AM93" s="29">
        <v>113.8</v>
      </c>
    </row>
    <row r="94" s="2" customFormat="1" ht="23" customHeight="1" spans="1:39">
      <c r="A94" s="13">
        <v>56</v>
      </c>
      <c r="B94" s="14" t="s">
        <v>159</v>
      </c>
      <c r="C94" s="15" t="s">
        <v>41</v>
      </c>
      <c r="D94" s="15" t="s">
        <v>43</v>
      </c>
      <c r="E94" s="15"/>
      <c r="F94" s="15"/>
      <c r="G94" s="15"/>
      <c r="H94" s="15"/>
      <c r="I94" s="29">
        <v>1530.96</v>
      </c>
      <c r="J94" s="29">
        <v>39600</v>
      </c>
      <c r="K94" s="29"/>
      <c r="L94" s="29">
        <f t="shared" si="3"/>
        <v>41130.96</v>
      </c>
      <c r="M94" s="29"/>
      <c r="N94" s="29"/>
      <c r="O94" s="29"/>
      <c r="P94" s="29"/>
      <c r="Q94" s="29"/>
      <c r="R94" s="29"/>
      <c r="S94" s="29"/>
      <c r="T94" s="29"/>
      <c r="U94" s="29"/>
      <c r="V94" s="29"/>
      <c r="W94" s="29"/>
      <c r="X94" s="29"/>
      <c r="Y94" s="29"/>
      <c r="Z94" s="15"/>
      <c r="AA94" s="15"/>
      <c r="AB94" s="18"/>
      <c r="AC94" s="15"/>
      <c r="AD94" s="29"/>
      <c r="AE94" s="29"/>
      <c r="AF94" s="18"/>
      <c r="AG94" s="18"/>
      <c r="AH94" s="15"/>
      <c r="AI94" s="29"/>
      <c r="AJ94" s="29"/>
      <c r="AK94" s="29">
        <f t="shared" si="4"/>
        <v>41130.96</v>
      </c>
      <c r="AL94" s="29"/>
      <c r="AM94" s="29">
        <v>842.03</v>
      </c>
    </row>
    <row r="95" s="2" customFormat="1" ht="23" customHeight="1" spans="1:39">
      <c r="A95" s="13">
        <v>57</v>
      </c>
      <c r="B95" s="14" t="s">
        <v>160</v>
      </c>
      <c r="C95" s="15" t="s">
        <v>66</v>
      </c>
      <c r="D95" s="17" t="s">
        <v>43</v>
      </c>
      <c r="E95" s="15"/>
      <c r="F95" s="15"/>
      <c r="G95" s="15"/>
      <c r="H95" s="15"/>
      <c r="I95" s="29">
        <v>1955.74</v>
      </c>
      <c r="J95" s="29"/>
      <c r="K95" s="29"/>
      <c r="L95" s="29">
        <f t="shared" si="3"/>
        <v>1955.74</v>
      </c>
      <c r="M95" s="29"/>
      <c r="N95" s="29"/>
      <c r="O95" s="29"/>
      <c r="P95" s="29"/>
      <c r="Q95" s="29"/>
      <c r="R95" s="29"/>
      <c r="S95" s="29"/>
      <c r="T95" s="29"/>
      <c r="U95" s="29"/>
      <c r="V95" s="29"/>
      <c r="W95" s="29"/>
      <c r="X95" s="29"/>
      <c r="Y95" s="29"/>
      <c r="Z95" s="15"/>
      <c r="AA95" s="15"/>
      <c r="AB95" s="18"/>
      <c r="AC95" s="15"/>
      <c r="AD95" s="29"/>
      <c r="AE95" s="29"/>
      <c r="AF95" s="18"/>
      <c r="AG95" s="18"/>
      <c r="AH95" s="15"/>
      <c r="AI95" s="29"/>
      <c r="AJ95" s="29"/>
      <c r="AK95" s="29">
        <f t="shared" si="4"/>
        <v>1955.74</v>
      </c>
      <c r="AL95" s="29"/>
      <c r="AM95" s="29">
        <v>1075.66</v>
      </c>
    </row>
    <row r="96" s="2" customFormat="1" ht="23" customHeight="1" spans="1:39">
      <c r="A96" s="13">
        <v>57</v>
      </c>
      <c r="B96" s="14" t="s">
        <v>160</v>
      </c>
      <c r="C96" s="15" t="s">
        <v>41</v>
      </c>
      <c r="D96" s="17" t="s">
        <v>43</v>
      </c>
      <c r="E96" s="15"/>
      <c r="F96" s="15"/>
      <c r="G96" s="15"/>
      <c r="H96" s="15"/>
      <c r="I96" s="29">
        <v>20056.54</v>
      </c>
      <c r="J96" s="29">
        <v>39600</v>
      </c>
      <c r="K96" s="29"/>
      <c r="L96" s="29">
        <f t="shared" si="3"/>
        <v>59656.54</v>
      </c>
      <c r="M96" s="29"/>
      <c r="N96" s="29"/>
      <c r="O96" s="29"/>
      <c r="P96" s="29"/>
      <c r="Q96" s="29"/>
      <c r="R96" s="29"/>
      <c r="S96" s="29"/>
      <c r="T96" s="29"/>
      <c r="U96" s="29"/>
      <c r="V96" s="29"/>
      <c r="W96" s="29"/>
      <c r="X96" s="29"/>
      <c r="Y96" s="29"/>
      <c r="Z96" s="15"/>
      <c r="AA96" s="15"/>
      <c r="AB96" s="18"/>
      <c r="AC96" s="15"/>
      <c r="AD96" s="29"/>
      <c r="AE96" s="29"/>
      <c r="AF96" s="18"/>
      <c r="AG96" s="18"/>
      <c r="AH96" s="15"/>
      <c r="AI96" s="29"/>
      <c r="AJ96" s="29"/>
      <c r="AK96" s="29">
        <f t="shared" si="4"/>
        <v>59656.54</v>
      </c>
      <c r="AL96" s="29"/>
      <c r="AM96" s="29">
        <v>11031.1</v>
      </c>
    </row>
    <row r="97" s="2" customFormat="1" ht="23" customHeight="1" spans="1:39">
      <c r="A97" s="13">
        <v>58</v>
      </c>
      <c r="B97" s="14" t="s">
        <v>161</v>
      </c>
      <c r="C97" s="15" t="s">
        <v>66</v>
      </c>
      <c r="D97" s="17" t="s">
        <v>43</v>
      </c>
      <c r="E97" s="15"/>
      <c r="F97" s="15"/>
      <c r="G97" s="15"/>
      <c r="H97" s="15"/>
      <c r="I97" s="29">
        <v>1529.21</v>
      </c>
      <c r="J97" s="29"/>
      <c r="K97" s="29"/>
      <c r="L97" s="29">
        <f t="shared" si="3"/>
        <v>1529.21</v>
      </c>
      <c r="M97" s="29"/>
      <c r="N97" s="29"/>
      <c r="O97" s="29"/>
      <c r="P97" s="29"/>
      <c r="Q97" s="29"/>
      <c r="R97" s="29"/>
      <c r="S97" s="29"/>
      <c r="T97" s="29"/>
      <c r="U97" s="29"/>
      <c r="V97" s="29"/>
      <c r="W97" s="29"/>
      <c r="X97" s="29"/>
      <c r="Y97" s="29"/>
      <c r="Z97" s="15"/>
      <c r="AA97" s="15"/>
      <c r="AB97" s="18"/>
      <c r="AC97" s="15"/>
      <c r="AD97" s="29"/>
      <c r="AE97" s="29"/>
      <c r="AF97" s="18"/>
      <c r="AG97" s="18"/>
      <c r="AH97" s="15"/>
      <c r="AI97" s="29"/>
      <c r="AJ97" s="29"/>
      <c r="AK97" s="29">
        <f t="shared" si="4"/>
        <v>1529.21</v>
      </c>
      <c r="AL97" s="29"/>
      <c r="AM97" s="29">
        <v>841.07</v>
      </c>
    </row>
    <row r="98" s="2" customFormat="1" ht="23" customHeight="1" spans="1:39">
      <c r="A98" s="13">
        <v>58</v>
      </c>
      <c r="B98" s="14" t="s">
        <v>161</v>
      </c>
      <c r="C98" s="15" t="s">
        <v>41</v>
      </c>
      <c r="D98" s="17" t="s">
        <v>43</v>
      </c>
      <c r="E98" s="15"/>
      <c r="F98" s="15"/>
      <c r="G98" s="15"/>
      <c r="H98" s="15"/>
      <c r="I98" s="29">
        <v>20840.83</v>
      </c>
      <c r="J98" s="29">
        <v>39600</v>
      </c>
      <c r="K98" s="29"/>
      <c r="L98" s="29">
        <f t="shared" si="3"/>
        <v>60440.83</v>
      </c>
      <c r="M98" s="29"/>
      <c r="N98" s="29"/>
      <c r="O98" s="29"/>
      <c r="P98" s="29"/>
      <c r="Q98" s="29"/>
      <c r="R98" s="29"/>
      <c r="S98" s="29"/>
      <c r="T98" s="29"/>
      <c r="U98" s="29"/>
      <c r="V98" s="29"/>
      <c r="W98" s="29"/>
      <c r="X98" s="29"/>
      <c r="Y98" s="29"/>
      <c r="Z98" s="15"/>
      <c r="AA98" s="15"/>
      <c r="AB98" s="18"/>
      <c r="AC98" s="15"/>
      <c r="AD98" s="29"/>
      <c r="AE98" s="29"/>
      <c r="AF98" s="18"/>
      <c r="AG98" s="18"/>
      <c r="AH98" s="15"/>
      <c r="AI98" s="29"/>
      <c r="AJ98" s="29"/>
      <c r="AK98" s="29">
        <f t="shared" si="4"/>
        <v>60440.83</v>
      </c>
      <c r="AL98" s="29"/>
      <c r="AM98" s="29">
        <v>11462.46</v>
      </c>
    </row>
    <row r="99" s="2" customFormat="1" ht="23" customHeight="1" spans="1:39">
      <c r="A99" s="13">
        <v>59</v>
      </c>
      <c r="B99" s="14" t="s">
        <v>162</v>
      </c>
      <c r="C99" s="15" t="s">
        <v>66</v>
      </c>
      <c r="D99" s="17" t="s">
        <v>43</v>
      </c>
      <c r="E99" s="15"/>
      <c r="F99" s="15"/>
      <c r="G99" s="15"/>
      <c r="H99" s="15"/>
      <c r="I99" s="29">
        <v>344.83</v>
      </c>
      <c r="J99" s="29"/>
      <c r="K99" s="29"/>
      <c r="L99" s="29">
        <f t="shared" si="3"/>
        <v>344.83</v>
      </c>
      <c r="M99" s="29"/>
      <c r="N99" s="29"/>
      <c r="O99" s="29"/>
      <c r="P99" s="29"/>
      <c r="Q99" s="29"/>
      <c r="R99" s="29"/>
      <c r="S99" s="29"/>
      <c r="T99" s="29"/>
      <c r="U99" s="29"/>
      <c r="V99" s="29"/>
      <c r="W99" s="29"/>
      <c r="X99" s="29"/>
      <c r="Y99" s="29"/>
      <c r="Z99" s="15"/>
      <c r="AA99" s="15"/>
      <c r="AB99" s="18"/>
      <c r="AC99" s="15"/>
      <c r="AD99" s="29"/>
      <c r="AE99" s="29"/>
      <c r="AF99" s="18"/>
      <c r="AG99" s="18"/>
      <c r="AH99" s="15"/>
      <c r="AI99" s="29"/>
      <c r="AJ99" s="29"/>
      <c r="AK99" s="29">
        <f t="shared" si="4"/>
        <v>344.83</v>
      </c>
      <c r="AL99" s="29"/>
      <c r="AM99" s="29">
        <v>189.66</v>
      </c>
    </row>
    <row r="100" s="2" customFormat="1" ht="23" customHeight="1" spans="1:39">
      <c r="A100" s="13">
        <v>59</v>
      </c>
      <c r="B100" s="14" t="s">
        <v>162</v>
      </c>
      <c r="C100" s="15" t="s">
        <v>41</v>
      </c>
      <c r="D100" s="17" t="s">
        <v>43</v>
      </c>
      <c r="E100" s="15"/>
      <c r="F100" s="15"/>
      <c r="G100" s="15"/>
      <c r="H100" s="15"/>
      <c r="I100" s="29">
        <v>2667.17</v>
      </c>
      <c r="J100" s="29">
        <v>39600</v>
      </c>
      <c r="K100" s="29"/>
      <c r="L100" s="29">
        <f t="shared" si="3"/>
        <v>42267.17</v>
      </c>
      <c r="M100" s="29"/>
      <c r="N100" s="29"/>
      <c r="O100" s="29"/>
      <c r="P100" s="29"/>
      <c r="Q100" s="29"/>
      <c r="R100" s="29"/>
      <c r="S100" s="29"/>
      <c r="T100" s="29"/>
      <c r="U100" s="29"/>
      <c r="V100" s="29"/>
      <c r="W100" s="29"/>
      <c r="X100" s="29"/>
      <c r="Y100" s="29"/>
      <c r="Z100" s="15"/>
      <c r="AA100" s="15"/>
      <c r="AB100" s="18"/>
      <c r="AC100" s="15"/>
      <c r="AD100" s="29"/>
      <c r="AE100" s="29"/>
      <c r="AF100" s="18"/>
      <c r="AG100" s="18"/>
      <c r="AH100" s="15"/>
      <c r="AI100" s="29"/>
      <c r="AJ100" s="29"/>
      <c r="AK100" s="29">
        <f t="shared" si="4"/>
        <v>42267.17</v>
      </c>
      <c r="AL100" s="29"/>
      <c r="AM100" s="29">
        <v>1466.94</v>
      </c>
    </row>
    <row r="101" s="2" customFormat="1" ht="23" customHeight="1" spans="1:39">
      <c r="A101" s="13">
        <v>60</v>
      </c>
      <c r="B101" s="14" t="s">
        <v>163</v>
      </c>
      <c r="C101" s="15" t="s">
        <v>66</v>
      </c>
      <c r="D101" s="17" t="s">
        <v>51</v>
      </c>
      <c r="E101" s="15"/>
      <c r="F101" s="15"/>
      <c r="G101" s="15"/>
      <c r="H101" s="15"/>
      <c r="I101" s="29">
        <v>1586.2</v>
      </c>
      <c r="J101" s="29"/>
      <c r="K101" s="29"/>
      <c r="L101" s="29">
        <f t="shared" si="3"/>
        <v>1586.2</v>
      </c>
      <c r="M101" s="29"/>
      <c r="N101" s="29"/>
      <c r="O101" s="29"/>
      <c r="P101" s="29"/>
      <c r="Q101" s="29"/>
      <c r="R101" s="29"/>
      <c r="S101" s="29"/>
      <c r="T101" s="29"/>
      <c r="U101" s="29"/>
      <c r="V101" s="29"/>
      <c r="W101" s="29"/>
      <c r="X101" s="29"/>
      <c r="Y101" s="29"/>
      <c r="Z101" s="15"/>
      <c r="AA101" s="15"/>
      <c r="AB101" s="18"/>
      <c r="AC101" s="15"/>
      <c r="AD101" s="29"/>
      <c r="AE101" s="29"/>
      <c r="AF101" s="18"/>
      <c r="AG101" s="18"/>
      <c r="AH101" s="15"/>
      <c r="AI101" s="29"/>
      <c r="AJ101" s="29"/>
      <c r="AK101" s="29">
        <f t="shared" si="4"/>
        <v>1586.2</v>
      </c>
      <c r="AL101" s="29"/>
      <c r="AM101" s="29">
        <v>872.41</v>
      </c>
    </row>
    <row r="102" s="2" customFormat="1" ht="23" customHeight="1" spans="1:39">
      <c r="A102" s="13">
        <v>60</v>
      </c>
      <c r="B102" s="14" t="s">
        <v>163</v>
      </c>
      <c r="C102" s="15" t="s">
        <v>41</v>
      </c>
      <c r="D102" s="17" t="s">
        <v>51</v>
      </c>
      <c r="E102" s="15"/>
      <c r="F102" s="15"/>
      <c r="G102" s="15"/>
      <c r="H102" s="15"/>
      <c r="I102" s="29">
        <v>12405.45</v>
      </c>
      <c r="J102" s="29">
        <v>39600</v>
      </c>
      <c r="K102" s="29"/>
      <c r="L102" s="29">
        <f t="shared" si="3"/>
        <v>52005.45</v>
      </c>
      <c r="M102" s="29"/>
      <c r="N102" s="29"/>
      <c r="O102" s="29"/>
      <c r="P102" s="29"/>
      <c r="Q102" s="29"/>
      <c r="R102" s="29"/>
      <c r="S102" s="29"/>
      <c r="T102" s="29"/>
      <c r="U102" s="29"/>
      <c r="V102" s="29"/>
      <c r="W102" s="29"/>
      <c r="X102" s="29"/>
      <c r="Y102" s="29"/>
      <c r="Z102" s="15"/>
      <c r="AA102" s="15"/>
      <c r="AB102" s="18"/>
      <c r="AC102" s="15"/>
      <c r="AD102" s="29"/>
      <c r="AE102" s="29"/>
      <c r="AF102" s="18"/>
      <c r="AG102" s="18"/>
      <c r="AH102" s="15"/>
      <c r="AI102" s="29"/>
      <c r="AJ102" s="29"/>
      <c r="AK102" s="29">
        <f t="shared" si="4"/>
        <v>52005.45</v>
      </c>
      <c r="AL102" s="29"/>
      <c r="AM102" s="29">
        <v>6823</v>
      </c>
    </row>
    <row r="103" s="2" customFormat="1" ht="23" customHeight="1" spans="1:39">
      <c r="A103" s="13">
        <v>61</v>
      </c>
      <c r="B103" s="14" t="s">
        <v>164</v>
      </c>
      <c r="C103" s="15" t="s">
        <v>66</v>
      </c>
      <c r="D103" s="15" t="s">
        <v>51</v>
      </c>
      <c r="E103" s="15" t="s">
        <v>165</v>
      </c>
      <c r="F103" s="17" t="str">
        <f>REPLACE(E103,7,8,"********")</f>
        <v>530129********252X</v>
      </c>
      <c r="G103" s="15"/>
      <c r="H103" s="15"/>
      <c r="I103" s="29">
        <v>551.72</v>
      </c>
      <c r="J103" s="29"/>
      <c r="K103" s="29"/>
      <c r="L103" s="29">
        <f t="shared" si="3"/>
        <v>551.72</v>
      </c>
      <c r="M103" s="29"/>
      <c r="N103" s="29"/>
      <c r="O103" s="29"/>
      <c r="P103" s="29"/>
      <c r="Q103" s="29"/>
      <c r="R103" s="29"/>
      <c r="S103" s="29"/>
      <c r="T103" s="29"/>
      <c r="U103" s="29"/>
      <c r="V103" s="29"/>
      <c r="W103" s="29"/>
      <c r="X103" s="29"/>
      <c r="Y103" s="29"/>
      <c r="Z103" s="15"/>
      <c r="AA103" s="15"/>
      <c r="AB103" s="18"/>
      <c r="AC103" s="15"/>
      <c r="AD103" s="29"/>
      <c r="AE103" s="29"/>
      <c r="AF103" s="18"/>
      <c r="AG103" s="18"/>
      <c r="AH103" s="15"/>
      <c r="AI103" s="29"/>
      <c r="AJ103" s="29"/>
      <c r="AK103" s="29">
        <f t="shared" si="4"/>
        <v>551.72</v>
      </c>
      <c r="AL103" s="29"/>
      <c r="AM103" s="29">
        <v>303.45</v>
      </c>
    </row>
    <row r="104" s="2" customFormat="1" ht="23" customHeight="1" spans="1:39">
      <c r="A104" s="13">
        <v>61</v>
      </c>
      <c r="B104" s="14" t="s">
        <v>164</v>
      </c>
      <c r="C104" s="15" t="s">
        <v>41</v>
      </c>
      <c r="D104" s="15" t="s">
        <v>51</v>
      </c>
      <c r="E104" s="15" t="s">
        <v>165</v>
      </c>
      <c r="F104" s="17" t="str">
        <f>REPLACE(E104,7,8,"********")</f>
        <v>530129********252X</v>
      </c>
      <c r="G104" s="15"/>
      <c r="H104" s="15"/>
      <c r="I104" s="29">
        <v>6000</v>
      </c>
      <c r="J104" s="29"/>
      <c r="K104" s="29"/>
      <c r="L104" s="29">
        <f t="shared" si="3"/>
        <v>6000</v>
      </c>
      <c r="M104" s="29"/>
      <c r="N104" s="29"/>
      <c r="O104" s="29"/>
      <c r="P104" s="29"/>
      <c r="Q104" s="29"/>
      <c r="R104" s="29"/>
      <c r="S104" s="29"/>
      <c r="T104" s="29"/>
      <c r="U104" s="29"/>
      <c r="V104" s="29"/>
      <c r="W104" s="29"/>
      <c r="X104" s="29"/>
      <c r="Y104" s="29"/>
      <c r="Z104" s="15"/>
      <c r="AA104" s="15"/>
      <c r="AB104" s="18"/>
      <c r="AC104" s="15"/>
      <c r="AD104" s="29"/>
      <c r="AE104" s="29"/>
      <c r="AF104" s="18"/>
      <c r="AG104" s="18"/>
      <c r="AH104" s="15"/>
      <c r="AI104" s="29"/>
      <c r="AJ104" s="29"/>
      <c r="AK104" s="29">
        <f t="shared" si="4"/>
        <v>6000</v>
      </c>
      <c r="AL104" s="29"/>
      <c r="AM104" s="29">
        <v>1808.33</v>
      </c>
    </row>
    <row r="105" s="2" customFormat="1" ht="23" customHeight="1" spans="1:39">
      <c r="A105" s="13">
        <v>62</v>
      </c>
      <c r="B105" s="14" t="s">
        <v>166</v>
      </c>
      <c r="C105" s="15" t="s">
        <v>66</v>
      </c>
      <c r="D105" s="15" t="s">
        <v>51</v>
      </c>
      <c r="E105" s="15"/>
      <c r="F105" s="15"/>
      <c r="G105" s="15"/>
      <c r="H105" s="15"/>
      <c r="I105" s="29">
        <v>896.55</v>
      </c>
      <c r="J105" s="29"/>
      <c r="K105" s="29"/>
      <c r="L105" s="29">
        <f t="shared" si="3"/>
        <v>896.55</v>
      </c>
      <c r="M105" s="29"/>
      <c r="N105" s="29"/>
      <c r="O105" s="29"/>
      <c r="P105" s="29"/>
      <c r="Q105" s="29"/>
      <c r="R105" s="29"/>
      <c r="S105" s="29"/>
      <c r="T105" s="29"/>
      <c r="U105" s="29"/>
      <c r="V105" s="29"/>
      <c r="W105" s="29"/>
      <c r="X105" s="29"/>
      <c r="Y105" s="29"/>
      <c r="Z105" s="15"/>
      <c r="AA105" s="15"/>
      <c r="AB105" s="18"/>
      <c r="AC105" s="15"/>
      <c r="AD105" s="29"/>
      <c r="AE105" s="29"/>
      <c r="AF105" s="18"/>
      <c r="AG105" s="18"/>
      <c r="AH105" s="15"/>
      <c r="AI105" s="29"/>
      <c r="AJ105" s="29"/>
      <c r="AK105" s="29">
        <f t="shared" si="4"/>
        <v>896.55</v>
      </c>
      <c r="AL105" s="29"/>
      <c r="AM105" s="29">
        <v>493.1</v>
      </c>
    </row>
    <row r="106" s="2" customFormat="1" ht="23" customHeight="1" spans="1:39">
      <c r="A106" s="13">
        <v>62</v>
      </c>
      <c r="B106" s="14" t="s">
        <v>166</v>
      </c>
      <c r="C106" s="15" t="s">
        <v>41</v>
      </c>
      <c r="D106" s="15" t="s">
        <v>43</v>
      </c>
      <c r="E106" s="15"/>
      <c r="F106" s="15"/>
      <c r="G106" s="15"/>
      <c r="H106" s="15"/>
      <c r="I106" s="29">
        <v>1336.2</v>
      </c>
      <c r="J106" s="29">
        <v>39600</v>
      </c>
      <c r="K106" s="29"/>
      <c r="L106" s="29">
        <f t="shared" si="3"/>
        <v>40936.2</v>
      </c>
      <c r="M106" s="29"/>
      <c r="N106" s="29"/>
      <c r="O106" s="29"/>
      <c r="P106" s="29"/>
      <c r="Q106" s="29"/>
      <c r="R106" s="29"/>
      <c r="S106" s="29"/>
      <c r="T106" s="29"/>
      <c r="U106" s="29"/>
      <c r="V106" s="29"/>
      <c r="W106" s="29"/>
      <c r="X106" s="29"/>
      <c r="Y106" s="29"/>
      <c r="Z106" s="15"/>
      <c r="AA106" s="15"/>
      <c r="AB106" s="18"/>
      <c r="AC106" s="15"/>
      <c r="AD106" s="29"/>
      <c r="AE106" s="29"/>
      <c r="AF106" s="18"/>
      <c r="AG106" s="18"/>
      <c r="AH106" s="15"/>
      <c r="AI106" s="29"/>
      <c r="AJ106" s="29"/>
      <c r="AK106" s="29">
        <f t="shared" si="4"/>
        <v>40936.2</v>
      </c>
      <c r="AL106" s="29"/>
      <c r="AM106" s="29">
        <v>734.91</v>
      </c>
    </row>
    <row r="107" s="2" customFormat="1" ht="23" customHeight="1" spans="1:39">
      <c r="A107" s="13">
        <v>63</v>
      </c>
      <c r="B107" s="20" t="s">
        <v>167</v>
      </c>
      <c r="C107" s="15" t="s">
        <v>66</v>
      </c>
      <c r="D107" s="15" t="s">
        <v>43</v>
      </c>
      <c r="E107" s="15"/>
      <c r="F107" s="15"/>
      <c r="G107" s="15"/>
      <c r="H107" s="15"/>
      <c r="I107" s="29">
        <v>482.76</v>
      </c>
      <c r="J107" s="29"/>
      <c r="K107" s="29"/>
      <c r="L107" s="29">
        <f t="shared" si="3"/>
        <v>482.76</v>
      </c>
      <c r="M107" s="29"/>
      <c r="N107" s="29"/>
      <c r="O107" s="29"/>
      <c r="P107" s="29"/>
      <c r="Q107" s="29"/>
      <c r="R107" s="29"/>
      <c r="S107" s="29"/>
      <c r="T107" s="29"/>
      <c r="U107" s="29"/>
      <c r="V107" s="29"/>
      <c r="W107" s="29"/>
      <c r="X107" s="29"/>
      <c r="Y107" s="29"/>
      <c r="Z107" s="15"/>
      <c r="AA107" s="15"/>
      <c r="AB107" s="18"/>
      <c r="AC107" s="15"/>
      <c r="AD107" s="29"/>
      <c r="AE107" s="29"/>
      <c r="AF107" s="18"/>
      <c r="AG107" s="18"/>
      <c r="AH107" s="15"/>
      <c r="AI107" s="29"/>
      <c r="AJ107" s="29"/>
      <c r="AK107" s="29">
        <f t="shared" si="4"/>
        <v>482.76</v>
      </c>
      <c r="AL107" s="29"/>
      <c r="AM107" s="29">
        <v>265.52</v>
      </c>
    </row>
    <row r="108" s="2" customFormat="1" ht="23" customHeight="1" spans="1:39">
      <c r="A108" s="13">
        <v>64</v>
      </c>
      <c r="B108" s="14" t="s">
        <v>168</v>
      </c>
      <c r="C108" s="15" t="s">
        <v>66</v>
      </c>
      <c r="D108" s="15" t="s">
        <v>51</v>
      </c>
      <c r="E108" s="22" t="s">
        <v>169</v>
      </c>
      <c r="F108" s="17" t="str">
        <f>REPLACE(E108,7,8,"********")</f>
        <v>530124********0846</v>
      </c>
      <c r="G108" s="18">
        <v>41739</v>
      </c>
      <c r="H108" s="15" t="s">
        <v>53</v>
      </c>
      <c r="I108" s="29">
        <v>15858.29</v>
      </c>
      <c r="J108" s="29"/>
      <c r="K108" s="29"/>
      <c r="L108" s="29">
        <f t="shared" si="3"/>
        <v>15858.29</v>
      </c>
      <c r="M108" s="29"/>
      <c r="N108" s="29"/>
      <c r="O108" s="29"/>
      <c r="P108" s="29"/>
      <c r="Q108" s="29"/>
      <c r="R108" s="29"/>
      <c r="S108" s="29"/>
      <c r="T108" s="29"/>
      <c r="U108" s="29"/>
      <c r="V108" s="29"/>
      <c r="W108" s="29"/>
      <c r="X108" s="29"/>
      <c r="Y108" s="29"/>
      <c r="Z108" s="15"/>
      <c r="AA108" s="15"/>
      <c r="AB108" s="18"/>
      <c r="AC108" s="15"/>
      <c r="AD108" s="29"/>
      <c r="AE108" s="29"/>
      <c r="AF108" s="18"/>
      <c r="AG108" s="18"/>
      <c r="AH108" s="15"/>
      <c r="AI108" s="29"/>
      <c r="AJ108" s="29"/>
      <c r="AK108" s="29">
        <f t="shared" si="4"/>
        <v>15858.29</v>
      </c>
      <c r="AL108" s="29"/>
      <c r="AM108" s="29">
        <v>315.6</v>
      </c>
    </row>
    <row r="109" s="2" customFormat="1" ht="23" customHeight="1" spans="1:39">
      <c r="A109" s="13">
        <v>64</v>
      </c>
      <c r="B109" s="14" t="s">
        <v>168</v>
      </c>
      <c r="C109" s="15" t="s">
        <v>41</v>
      </c>
      <c r="D109" s="15" t="s">
        <v>51</v>
      </c>
      <c r="E109" s="22" t="s">
        <v>169</v>
      </c>
      <c r="F109" s="17" t="str">
        <f>REPLACE(E109,7,8,"********")</f>
        <v>530124********0846</v>
      </c>
      <c r="G109" s="15"/>
      <c r="H109" s="15"/>
      <c r="I109" s="29">
        <v>23579</v>
      </c>
      <c r="J109" s="29"/>
      <c r="K109" s="29"/>
      <c r="L109" s="29">
        <f t="shared" si="3"/>
        <v>23579</v>
      </c>
      <c r="M109" s="29"/>
      <c r="N109" s="29"/>
      <c r="O109" s="29"/>
      <c r="P109" s="29"/>
      <c r="Q109" s="29"/>
      <c r="R109" s="29"/>
      <c r="S109" s="29"/>
      <c r="T109" s="29"/>
      <c r="U109" s="29"/>
      <c r="V109" s="29"/>
      <c r="W109" s="29"/>
      <c r="X109" s="29"/>
      <c r="Y109" s="29"/>
      <c r="Z109" s="15"/>
      <c r="AA109" s="15"/>
      <c r="AB109" s="18"/>
      <c r="AC109" s="15"/>
      <c r="AD109" s="29"/>
      <c r="AE109" s="29"/>
      <c r="AF109" s="18"/>
      <c r="AG109" s="18"/>
      <c r="AH109" s="15"/>
      <c r="AI109" s="29"/>
      <c r="AJ109" s="29"/>
      <c r="AK109" s="29">
        <f t="shared" si="4"/>
        <v>23579</v>
      </c>
      <c r="AL109" s="29"/>
      <c r="AM109" s="29">
        <v>12341.86</v>
      </c>
    </row>
    <row r="110" s="2" customFormat="1" ht="23" customHeight="1" spans="1:39">
      <c r="A110" s="13">
        <v>65</v>
      </c>
      <c r="B110" s="14" t="s">
        <v>170</v>
      </c>
      <c r="C110" s="15" t="s">
        <v>39</v>
      </c>
      <c r="D110" s="13"/>
      <c r="E110" s="15"/>
      <c r="F110" s="15"/>
      <c r="G110" s="15"/>
      <c r="H110" s="15"/>
      <c r="I110" s="29">
        <v>14310</v>
      </c>
      <c r="J110" s="29"/>
      <c r="K110" s="29"/>
      <c r="L110" s="29">
        <f t="shared" si="3"/>
        <v>14310</v>
      </c>
      <c r="M110" s="29"/>
      <c r="N110" s="29"/>
      <c r="O110" s="29"/>
      <c r="P110" s="29"/>
      <c r="Q110" s="29"/>
      <c r="R110" s="29"/>
      <c r="S110" s="29"/>
      <c r="T110" s="29"/>
      <c r="U110" s="29"/>
      <c r="V110" s="29"/>
      <c r="W110" s="29"/>
      <c r="X110" s="29"/>
      <c r="Y110" s="29"/>
      <c r="Z110" s="15"/>
      <c r="AA110" s="15"/>
      <c r="AB110" s="18"/>
      <c r="AC110" s="15"/>
      <c r="AD110" s="29"/>
      <c r="AE110" s="29"/>
      <c r="AF110" s="18"/>
      <c r="AG110" s="18"/>
      <c r="AH110" s="15"/>
      <c r="AI110" s="29"/>
      <c r="AJ110" s="29"/>
      <c r="AK110" s="29">
        <f t="shared" si="4"/>
        <v>14310</v>
      </c>
      <c r="AL110" s="29"/>
      <c r="AM110" s="29">
        <v>7870.5</v>
      </c>
    </row>
    <row r="111" s="2" customFormat="1" ht="23" customHeight="1" spans="1:39">
      <c r="A111" s="13">
        <v>66</v>
      </c>
      <c r="B111" s="14" t="s">
        <v>171</v>
      </c>
      <c r="C111" s="15" t="s">
        <v>39</v>
      </c>
      <c r="D111" s="13"/>
      <c r="E111" s="15"/>
      <c r="F111" s="15"/>
      <c r="G111" s="15" t="s">
        <v>112</v>
      </c>
      <c r="H111" s="15" t="s">
        <v>112</v>
      </c>
      <c r="I111" s="29">
        <v>26256</v>
      </c>
      <c r="J111" s="29"/>
      <c r="K111" s="29"/>
      <c r="L111" s="29">
        <f t="shared" si="3"/>
        <v>26256</v>
      </c>
      <c r="M111" s="29"/>
      <c r="N111" s="29"/>
      <c r="O111" s="29"/>
      <c r="P111" s="29"/>
      <c r="Q111" s="29"/>
      <c r="R111" s="29"/>
      <c r="S111" s="29"/>
      <c r="T111" s="29"/>
      <c r="U111" s="29"/>
      <c r="V111" s="29"/>
      <c r="W111" s="29"/>
      <c r="X111" s="29"/>
      <c r="Y111" s="29"/>
      <c r="Z111" s="15"/>
      <c r="AA111" s="15"/>
      <c r="AB111" s="18"/>
      <c r="AC111" s="15"/>
      <c r="AD111" s="29"/>
      <c r="AE111" s="29"/>
      <c r="AF111" s="18"/>
      <c r="AG111" s="18"/>
      <c r="AH111" s="15"/>
      <c r="AI111" s="29"/>
      <c r="AJ111" s="29"/>
      <c r="AK111" s="29">
        <f t="shared" si="4"/>
        <v>26256</v>
      </c>
      <c r="AL111" s="29"/>
      <c r="AM111" s="29">
        <v>14440.8</v>
      </c>
    </row>
    <row r="112" s="2" customFormat="1" ht="23" customHeight="1" spans="1:39">
      <c r="A112" s="13">
        <v>67</v>
      </c>
      <c r="B112" s="14" t="s">
        <v>172</v>
      </c>
      <c r="C112" s="15" t="s">
        <v>39</v>
      </c>
      <c r="D112" s="17" t="s">
        <v>43</v>
      </c>
      <c r="E112" s="15"/>
      <c r="F112" s="15"/>
      <c r="G112" s="15" t="s">
        <v>173</v>
      </c>
      <c r="H112" s="15" t="s">
        <v>53</v>
      </c>
      <c r="I112" s="29">
        <v>18528</v>
      </c>
      <c r="J112" s="29"/>
      <c r="K112" s="29"/>
      <c r="L112" s="29">
        <f t="shared" si="3"/>
        <v>18528</v>
      </c>
      <c r="M112" s="29"/>
      <c r="N112" s="29"/>
      <c r="O112" s="29"/>
      <c r="P112" s="29"/>
      <c r="Q112" s="29"/>
      <c r="R112" s="29"/>
      <c r="S112" s="29"/>
      <c r="T112" s="29"/>
      <c r="U112" s="29"/>
      <c r="V112" s="29"/>
      <c r="W112" s="29"/>
      <c r="X112" s="29"/>
      <c r="Y112" s="29"/>
      <c r="Z112" s="15"/>
      <c r="AA112" s="15"/>
      <c r="AB112" s="18"/>
      <c r="AC112" s="15"/>
      <c r="AD112" s="29"/>
      <c r="AE112" s="29"/>
      <c r="AF112" s="18"/>
      <c r="AG112" s="18"/>
      <c r="AH112" s="15"/>
      <c r="AI112" s="29"/>
      <c r="AJ112" s="29"/>
      <c r="AK112" s="29">
        <f t="shared" si="4"/>
        <v>18528</v>
      </c>
      <c r="AL112" s="29"/>
      <c r="AM112" s="29">
        <v>10190.4</v>
      </c>
    </row>
    <row r="113" s="2" customFormat="1" ht="23" customHeight="1" spans="1:39">
      <c r="A113" s="13">
        <v>68</v>
      </c>
      <c r="B113" s="14" t="s">
        <v>174</v>
      </c>
      <c r="C113" s="15" t="s">
        <v>39</v>
      </c>
      <c r="D113" s="15" t="s">
        <v>43</v>
      </c>
      <c r="E113" s="19" t="s">
        <v>175</v>
      </c>
      <c r="F113" s="17" t="str">
        <f>REPLACE(E113,7,8,"********")</f>
        <v>533524********1516</v>
      </c>
      <c r="G113" s="15" t="s">
        <v>173</v>
      </c>
      <c r="H113" s="15" t="s">
        <v>53</v>
      </c>
      <c r="I113" s="29">
        <v>17550</v>
      </c>
      <c r="J113" s="29"/>
      <c r="K113" s="29"/>
      <c r="L113" s="29">
        <f t="shared" si="3"/>
        <v>17550</v>
      </c>
      <c r="M113" s="29"/>
      <c r="N113" s="29"/>
      <c r="O113" s="29"/>
      <c r="P113" s="29">
        <v>4726</v>
      </c>
      <c r="Q113" s="29">
        <v>1199.04</v>
      </c>
      <c r="R113" s="29">
        <v>0</v>
      </c>
      <c r="S113" s="29">
        <v>0</v>
      </c>
      <c r="T113" s="29">
        <v>302.16</v>
      </c>
      <c r="U113" s="29">
        <v>186.11</v>
      </c>
      <c r="V113" s="29">
        <v>0</v>
      </c>
      <c r="W113" s="29">
        <v>0</v>
      </c>
      <c r="X113" s="29">
        <v>0</v>
      </c>
      <c r="Y113" s="29">
        <f>P113+Q113+R113+S113+T113+U113+V113+W113+X113</f>
        <v>6413.31</v>
      </c>
      <c r="Z113" s="15"/>
      <c r="AA113" s="15"/>
      <c r="AB113" s="18"/>
      <c r="AC113" s="15"/>
      <c r="AD113" s="29"/>
      <c r="AE113" s="29"/>
      <c r="AF113" s="18"/>
      <c r="AG113" s="18"/>
      <c r="AH113" s="15"/>
      <c r="AI113" s="29"/>
      <c r="AJ113" s="29"/>
      <c r="AK113" s="29">
        <f t="shared" si="4"/>
        <v>23963.31</v>
      </c>
      <c r="AL113" s="29"/>
      <c r="AM113" s="29">
        <v>9652.5</v>
      </c>
    </row>
    <row r="114" s="2" customFormat="1" ht="23" customHeight="1" spans="1:39">
      <c r="A114" s="13">
        <v>69</v>
      </c>
      <c r="B114" s="14" t="s">
        <v>176</v>
      </c>
      <c r="C114" s="15" t="s">
        <v>39</v>
      </c>
      <c r="D114" s="15" t="s">
        <v>43</v>
      </c>
      <c r="E114" s="15" t="s">
        <v>177</v>
      </c>
      <c r="F114" s="18"/>
      <c r="G114" s="18">
        <v>42508</v>
      </c>
      <c r="H114" s="15" t="s">
        <v>178</v>
      </c>
      <c r="I114" s="29">
        <v>17744</v>
      </c>
      <c r="J114" s="29"/>
      <c r="K114" s="29"/>
      <c r="L114" s="29">
        <f t="shared" si="3"/>
        <v>17744</v>
      </c>
      <c r="M114" s="29"/>
      <c r="N114" s="29"/>
      <c r="O114" s="29"/>
      <c r="P114" s="29"/>
      <c r="Q114" s="29"/>
      <c r="R114" s="29"/>
      <c r="S114" s="29"/>
      <c r="T114" s="29"/>
      <c r="U114" s="29"/>
      <c r="V114" s="29"/>
      <c r="W114" s="29"/>
      <c r="X114" s="29"/>
      <c r="Y114" s="29"/>
      <c r="Z114" s="29">
        <v>1971.55555555556</v>
      </c>
      <c r="AA114" s="15" t="s">
        <v>179</v>
      </c>
      <c r="AB114" s="18">
        <v>42508</v>
      </c>
      <c r="AC114" s="15">
        <v>1.5</v>
      </c>
      <c r="AD114" s="29">
        <f>Z114*AC114</f>
        <v>2957.33333333334</v>
      </c>
      <c r="AE114" s="29"/>
      <c r="AF114" s="18"/>
      <c r="AG114" s="18"/>
      <c r="AH114" s="15">
        <v>0</v>
      </c>
      <c r="AI114" s="29">
        <v>0</v>
      </c>
      <c r="AJ114" s="29">
        <v>2957.33333333333</v>
      </c>
      <c r="AK114" s="29">
        <f t="shared" si="4"/>
        <v>20701.3333333333</v>
      </c>
      <c r="AL114" s="29"/>
      <c r="AM114" s="29">
        <v>9759.2</v>
      </c>
    </row>
    <row r="115" s="2" customFormat="1" ht="23" customHeight="1" spans="1:39">
      <c r="A115" s="13">
        <v>70</v>
      </c>
      <c r="B115" s="20" t="s">
        <v>180</v>
      </c>
      <c r="C115" s="15" t="s">
        <v>39</v>
      </c>
      <c r="D115" s="15" t="s">
        <v>51</v>
      </c>
      <c r="E115" s="19" t="s">
        <v>181</v>
      </c>
      <c r="F115" s="17" t="str">
        <f t="shared" ref="F115:F125" si="7">REPLACE(E115,7,8,"********")</f>
        <v>533524********1248</v>
      </c>
      <c r="G115" s="18">
        <v>43496</v>
      </c>
      <c r="H115" s="15" t="s">
        <v>48</v>
      </c>
      <c r="I115" s="29">
        <v>40404.54</v>
      </c>
      <c r="J115" s="29">
        <v>37200</v>
      </c>
      <c r="K115" s="29"/>
      <c r="L115" s="29">
        <f t="shared" si="3"/>
        <v>77604.54</v>
      </c>
      <c r="M115" s="29"/>
      <c r="N115" s="29"/>
      <c r="O115" s="29"/>
      <c r="P115" s="29"/>
      <c r="Q115" s="29"/>
      <c r="R115" s="29"/>
      <c r="S115" s="29"/>
      <c r="T115" s="29"/>
      <c r="U115" s="29"/>
      <c r="V115" s="29"/>
      <c r="W115" s="29"/>
      <c r="X115" s="29"/>
      <c r="Y115" s="29"/>
      <c r="Z115" s="29">
        <v>3175</v>
      </c>
      <c r="AA115" s="15" t="s">
        <v>182</v>
      </c>
      <c r="AB115" s="18">
        <v>42551</v>
      </c>
      <c r="AC115" s="15">
        <v>1.5</v>
      </c>
      <c r="AD115" s="29">
        <f>Z115*AC115</f>
        <v>4762.5</v>
      </c>
      <c r="AE115" s="29">
        <v>1670</v>
      </c>
      <c r="AF115" s="18">
        <v>42552</v>
      </c>
      <c r="AG115" s="18">
        <v>43496</v>
      </c>
      <c r="AH115" s="15">
        <v>3</v>
      </c>
      <c r="AI115" s="29">
        <f>AE115*AH115</f>
        <v>5010</v>
      </c>
      <c r="AJ115" s="29">
        <f>AD115+AI115</f>
        <v>9772.5</v>
      </c>
      <c r="AK115" s="29">
        <f t="shared" si="4"/>
        <v>87377.04</v>
      </c>
      <c r="AL115" s="29"/>
      <c r="AM115" s="29">
        <v>22222.5</v>
      </c>
    </row>
    <row r="116" s="2" customFormat="1" ht="23" customHeight="1" spans="1:39">
      <c r="A116" s="13">
        <v>71</v>
      </c>
      <c r="B116" s="20" t="s">
        <v>183</v>
      </c>
      <c r="C116" s="15" t="s">
        <v>39</v>
      </c>
      <c r="D116" s="15" t="s">
        <v>51</v>
      </c>
      <c r="E116" s="19" t="s">
        <v>184</v>
      </c>
      <c r="F116" s="17" t="str">
        <f t="shared" si="7"/>
        <v>533522********2227</v>
      </c>
      <c r="G116" s="18">
        <v>42821</v>
      </c>
      <c r="H116" s="15" t="s">
        <v>185</v>
      </c>
      <c r="I116" s="29">
        <v>23579</v>
      </c>
      <c r="J116" s="29">
        <v>10680</v>
      </c>
      <c r="K116" s="29"/>
      <c r="L116" s="29">
        <f t="shared" si="3"/>
        <v>34259</v>
      </c>
      <c r="M116" s="29"/>
      <c r="N116" s="29"/>
      <c r="O116" s="29"/>
      <c r="P116" s="29">
        <v>3810</v>
      </c>
      <c r="Q116" s="29">
        <v>1847.4</v>
      </c>
      <c r="R116" s="29">
        <v>0</v>
      </c>
      <c r="S116" s="29">
        <v>0</v>
      </c>
      <c r="T116" s="29">
        <v>0</v>
      </c>
      <c r="U116" s="29">
        <v>0</v>
      </c>
      <c r="V116" s="29">
        <v>0</v>
      </c>
      <c r="W116" s="29">
        <v>0</v>
      </c>
      <c r="X116" s="29">
        <v>0</v>
      </c>
      <c r="Y116" s="29">
        <f>P116+Q116+R116+S116+T116+U116+V116+W116+X116</f>
        <v>5657.4</v>
      </c>
      <c r="Z116" s="29">
        <v>3175</v>
      </c>
      <c r="AA116" s="15" t="s">
        <v>182</v>
      </c>
      <c r="AB116" s="18">
        <v>42551</v>
      </c>
      <c r="AC116" s="15">
        <v>1.5</v>
      </c>
      <c r="AD116" s="29">
        <f>Z116*AC116</f>
        <v>4762.5</v>
      </c>
      <c r="AE116" s="29">
        <v>1670</v>
      </c>
      <c r="AF116" s="18">
        <v>42552</v>
      </c>
      <c r="AG116" s="18">
        <v>42821</v>
      </c>
      <c r="AH116" s="15">
        <v>1</v>
      </c>
      <c r="AI116" s="29">
        <f>AE116*AH116</f>
        <v>1670</v>
      </c>
      <c r="AJ116" s="29">
        <f>AD116+AI116</f>
        <v>6432.5</v>
      </c>
      <c r="AK116" s="29">
        <f t="shared" si="4"/>
        <v>46348.9</v>
      </c>
      <c r="AL116" s="29"/>
      <c r="AM116" s="29">
        <v>24401.4</v>
      </c>
    </row>
    <row r="117" s="2" customFormat="1" ht="23" customHeight="1" spans="1:39">
      <c r="A117" s="13">
        <v>72</v>
      </c>
      <c r="B117" s="20" t="s">
        <v>186</v>
      </c>
      <c r="C117" s="15" t="s">
        <v>39</v>
      </c>
      <c r="D117" s="15" t="s">
        <v>51</v>
      </c>
      <c r="E117" s="19" t="s">
        <v>187</v>
      </c>
      <c r="F117" s="17" t="str">
        <f t="shared" si="7"/>
        <v>533524********0022</v>
      </c>
      <c r="G117" s="18">
        <v>43130</v>
      </c>
      <c r="H117" s="15" t="s">
        <v>188</v>
      </c>
      <c r="I117" s="29">
        <v>60694.18</v>
      </c>
      <c r="J117" s="29">
        <v>22800</v>
      </c>
      <c r="K117" s="29"/>
      <c r="L117" s="29">
        <f t="shared" si="3"/>
        <v>83494.18</v>
      </c>
      <c r="M117" s="29"/>
      <c r="N117" s="29"/>
      <c r="O117" s="29"/>
      <c r="P117" s="29">
        <v>1568</v>
      </c>
      <c r="Q117" s="29">
        <v>0</v>
      </c>
      <c r="R117" s="29">
        <v>0</v>
      </c>
      <c r="S117" s="29">
        <v>0</v>
      </c>
      <c r="T117" s="29">
        <v>0</v>
      </c>
      <c r="U117" s="29">
        <v>0</v>
      </c>
      <c r="V117" s="29">
        <v>0</v>
      </c>
      <c r="W117" s="29">
        <v>0</v>
      </c>
      <c r="X117" s="29">
        <v>0</v>
      </c>
      <c r="Y117" s="29">
        <f>P117+Q117+R117+S117+T117+U117+V117+W117+X117</f>
        <v>1568</v>
      </c>
      <c r="Z117" s="15"/>
      <c r="AA117" s="15"/>
      <c r="AB117" s="18"/>
      <c r="AC117" s="15"/>
      <c r="AD117" s="29"/>
      <c r="AE117" s="29"/>
      <c r="AF117" s="18"/>
      <c r="AG117" s="18"/>
      <c r="AH117" s="15"/>
      <c r="AI117" s="29"/>
      <c r="AJ117" s="29"/>
      <c r="AK117" s="29">
        <f t="shared" si="4"/>
        <v>85062.18</v>
      </c>
      <c r="AL117" s="29"/>
      <c r="AM117" s="29">
        <v>33381.8</v>
      </c>
    </row>
    <row r="118" s="2" customFormat="1" ht="23" customHeight="1" spans="1:39">
      <c r="A118" s="13">
        <v>73</v>
      </c>
      <c r="B118" s="20" t="s">
        <v>189</v>
      </c>
      <c r="C118" s="15" t="s">
        <v>39</v>
      </c>
      <c r="D118" s="15" t="s">
        <v>51</v>
      </c>
      <c r="E118" s="15" t="s">
        <v>190</v>
      </c>
      <c r="F118" s="17" t="str">
        <f t="shared" si="7"/>
        <v>533524********124X</v>
      </c>
      <c r="G118" s="15"/>
      <c r="H118" s="15"/>
      <c r="I118" s="29">
        <v>16007.22</v>
      </c>
      <c r="J118" s="29"/>
      <c r="K118" s="29"/>
      <c r="L118" s="29">
        <f t="shared" si="3"/>
        <v>16007.22</v>
      </c>
      <c r="M118" s="29"/>
      <c r="N118" s="29"/>
      <c r="O118" s="29"/>
      <c r="P118" s="29"/>
      <c r="Q118" s="29"/>
      <c r="R118" s="29"/>
      <c r="S118" s="29"/>
      <c r="T118" s="29"/>
      <c r="U118" s="29"/>
      <c r="V118" s="29"/>
      <c r="W118" s="29"/>
      <c r="X118" s="29"/>
      <c r="Y118" s="29"/>
      <c r="Z118" s="15"/>
      <c r="AA118" s="15"/>
      <c r="AB118" s="18"/>
      <c r="AC118" s="15"/>
      <c r="AD118" s="29"/>
      <c r="AE118" s="29"/>
      <c r="AF118" s="18"/>
      <c r="AG118" s="18"/>
      <c r="AH118" s="15"/>
      <c r="AI118" s="29"/>
      <c r="AJ118" s="29"/>
      <c r="AK118" s="29">
        <f t="shared" si="4"/>
        <v>16007.22</v>
      </c>
      <c r="AL118" s="29"/>
      <c r="AM118" s="29">
        <v>8803.97</v>
      </c>
    </row>
    <row r="119" s="2" customFormat="1" ht="23" customHeight="1" spans="1:39">
      <c r="A119" s="13">
        <v>74</v>
      </c>
      <c r="B119" s="14" t="s">
        <v>191</v>
      </c>
      <c r="C119" s="15" t="s">
        <v>39</v>
      </c>
      <c r="D119" s="17" t="s">
        <v>43</v>
      </c>
      <c r="E119" s="19" t="s">
        <v>192</v>
      </c>
      <c r="F119" s="17" t="str">
        <f t="shared" si="7"/>
        <v>533524********1218</v>
      </c>
      <c r="G119" s="18">
        <v>43496</v>
      </c>
      <c r="H119" s="15" t="s">
        <v>48</v>
      </c>
      <c r="I119" s="29">
        <v>48901.6</v>
      </c>
      <c r="J119" s="29">
        <v>37200</v>
      </c>
      <c r="K119" s="29"/>
      <c r="L119" s="29">
        <f t="shared" si="3"/>
        <v>86101.6</v>
      </c>
      <c r="M119" s="29"/>
      <c r="N119" s="29"/>
      <c r="O119" s="29"/>
      <c r="P119" s="29"/>
      <c r="Q119" s="29"/>
      <c r="R119" s="29"/>
      <c r="S119" s="29"/>
      <c r="T119" s="29"/>
      <c r="U119" s="29"/>
      <c r="V119" s="29"/>
      <c r="W119" s="29"/>
      <c r="X119" s="29"/>
      <c r="Y119" s="29"/>
      <c r="Z119" s="29">
        <v>3868</v>
      </c>
      <c r="AA119" s="15" t="s">
        <v>49</v>
      </c>
      <c r="AB119" s="18">
        <v>42551</v>
      </c>
      <c r="AC119" s="15">
        <v>1.5</v>
      </c>
      <c r="AD119" s="29">
        <f>Z119*AC119</f>
        <v>5802</v>
      </c>
      <c r="AE119" s="29">
        <v>1670</v>
      </c>
      <c r="AF119" s="18">
        <v>42552</v>
      </c>
      <c r="AG119" s="18">
        <v>43496</v>
      </c>
      <c r="AH119" s="15">
        <v>3</v>
      </c>
      <c r="AI119" s="29">
        <f>AE119*AH119</f>
        <v>5010</v>
      </c>
      <c r="AJ119" s="29">
        <f>AD119+AI119</f>
        <v>10812</v>
      </c>
      <c r="AK119" s="29">
        <f t="shared" si="4"/>
        <v>96913.6</v>
      </c>
      <c r="AL119" s="29"/>
      <c r="AM119" s="29">
        <v>26895.88</v>
      </c>
    </row>
    <row r="120" s="2" customFormat="1" ht="23" customHeight="1" spans="1:39">
      <c r="A120" s="13">
        <v>75</v>
      </c>
      <c r="B120" s="14" t="s">
        <v>193</v>
      </c>
      <c r="C120" s="15" t="s">
        <v>39</v>
      </c>
      <c r="D120" s="17" t="s">
        <v>51</v>
      </c>
      <c r="E120" s="16" t="s">
        <v>194</v>
      </c>
      <c r="F120" s="17" t="str">
        <f t="shared" si="7"/>
        <v>533522********2843</v>
      </c>
      <c r="G120" s="15" t="s">
        <v>195</v>
      </c>
      <c r="H120" s="15" t="s">
        <v>53</v>
      </c>
      <c r="I120" s="29">
        <v>38696.49</v>
      </c>
      <c r="J120" s="29"/>
      <c r="K120" s="29"/>
      <c r="L120" s="29">
        <f t="shared" si="3"/>
        <v>38696.49</v>
      </c>
      <c r="M120" s="29"/>
      <c r="N120" s="29"/>
      <c r="O120" s="29"/>
      <c r="P120" s="29">
        <v>3822.6</v>
      </c>
      <c r="Q120" s="29">
        <v>1923</v>
      </c>
      <c r="R120" s="29">
        <v>0</v>
      </c>
      <c r="S120" s="29">
        <v>0</v>
      </c>
      <c r="T120" s="29">
        <v>0</v>
      </c>
      <c r="U120" s="29">
        <v>0</v>
      </c>
      <c r="V120" s="29">
        <v>0</v>
      </c>
      <c r="W120" s="29">
        <v>0</v>
      </c>
      <c r="X120" s="29">
        <v>0</v>
      </c>
      <c r="Y120" s="29">
        <f>P120+Q120+R120+S120+T120+U120+V120+W120+X120</f>
        <v>5745.6</v>
      </c>
      <c r="Z120" s="15"/>
      <c r="AA120" s="15"/>
      <c r="AB120" s="18"/>
      <c r="AC120" s="15"/>
      <c r="AD120" s="29"/>
      <c r="AE120" s="29"/>
      <c r="AF120" s="18"/>
      <c r="AG120" s="18"/>
      <c r="AH120" s="15"/>
      <c r="AI120" s="29"/>
      <c r="AJ120" s="29"/>
      <c r="AK120" s="29">
        <f t="shared" si="4"/>
        <v>44442.09</v>
      </c>
      <c r="AL120" s="29"/>
      <c r="AM120" s="29">
        <v>21283.07</v>
      </c>
    </row>
    <row r="121" s="2" customFormat="1" ht="23" customHeight="1" spans="1:39">
      <c r="A121" s="13">
        <v>76</v>
      </c>
      <c r="B121" s="20" t="s">
        <v>196</v>
      </c>
      <c r="C121" s="15" t="s">
        <v>39</v>
      </c>
      <c r="D121" s="15" t="s">
        <v>43</v>
      </c>
      <c r="E121" s="19" t="s">
        <v>197</v>
      </c>
      <c r="F121" s="17" t="str">
        <f t="shared" si="7"/>
        <v>533524********1258</v>
      </c>
      <c r="G121" s="18">
        <v>43496</v>
      </c>
      <c r="H121" s="15" t="s">
        <v>48</v>
      </c>
      <c r="I121" s="29">
        <v>45552.49</v>
      </c>
      <c r="J121" s="29">
        <v>37200</v>
      </c>
      <c r="K121" s="29"/>
      <c r="L121" s="29">
        <f t="shared" si="3"/>
        <v>82752.49</v>
      </c>
      <c r="M121" s="29"/>
      <c r="N121" s="29"/>
      <c r="O121" s="29"/>
      <c r="P121" s="29"/>
      <c r="Q121" s="29"/>
      <c r="R121" s="29"/>
      <c r="S121" s="29"/>
      <c r="T121" s="29"/>
      <c r="U121" s="29"/>
      <c r="V121" s="29"/>
      <c r="W121" s="29"/>
      <c r="X121" s="29"/>
      <c r="Y121" s="29"/>
      <c r="Z121" s="29">
        <v>3613</v>
      </c>
      <c r="AA121" s="15" t="s">
        <v>182</v>
      </c>
      <c r="AB121" s="18">
        <v>42551</v>
      </c>
      <c r="AC121" s="15">
        <v>1.5</v>
      </c>
      <c r="AD121" s="29">
        <f>Z121*AC121</f>
        <v>5419.5</v>
      </c>
      <c r="AE121" s="29">
        <v>1670</v>
      </c>
      <c r="AF121" s="18">
        <v>42552</v>
      </c>
      <c r="AG121" s="18">
        <v>43496</v>
      </c>
      <c r="AH121" s="15">
        <v>3</v>
      </c>
      <c r="AI121" s="29">
        <f>AE121*AH121</f>
        <v>5010</v>
      </c>
      <c r="AJ121" s="29">
        <f>AD121+AI121</f>
        <v>10429.5</v>
      </c>
      <c r="AK121" s="29">
        <f t="shared" si="4"/>
        <v>93181.99</v>
      </c>
      <c r="AL121" s="29"/>
      <c r="AM121" s="29">
        <v>25053.87</v>
      </c>
    </row>
    <row r="122" s="2" customFormat="1" ht="23" customHeight="1" spans="1:39">
      <c r="A122" s="13">
        <v>77</v>
      </c>
      <c r="B122" s="20" t="s">
        <v>198</v>
      </c>
      <c r="C122" s="15" t="s">
        <v>39</v>
      </c>
      <c r="D122" s="15" t="s">
        <v>51</v>
      </c>
      <c r="E122" s="19" t="s">
        <v>199</v>
      </c>
      <c r="F122" s="17" t="str">
        <f t="shared" si="7"/>
        <v>533527********0421</v>
      </c>
      <c r="G122" s="15" t="s">
        <v>195</v>
      </c>
      <c r="H122" s="15" t="s">
        <v>53</v>
      </c>
      <c r="I122" s="29">
        <v>31353.1</v>
      </c>
      <c r="J122" s="29"/>
      <c r="K122" s="29"/>
      <c r="L122" s="29">
        <f t="shared" si="3"/>
        <v>31353.1</v>
      </c>
      <c r="M122" s="29"/>
      <c r="N122" s="29"/>
      <c r="O122" s="29"/>
      <c r="P122" s="29">
        <v>3175</v>
      </c>
      <c r="Q122" s="29">
        <v>1756.7</v>
      </c>
      <c r="R122" s="29">
        <v>0</v>
      </c>
      <c r="S122" s="29">
        <v>0</v>
      </c>
      <c r="T122" s="29">
        <v>0</v>
      </c>
      <c r="U122" s="29">
        <v>0</v>
      </c>
      <c r="V122" s="29">
        <v>0</v>
      </c>
      <c r="W122" s="29">
        <v>0</v>
      </c>
      <c r="X122" s="29">
        <v>0</v>
      </c>
      <c r="Y122" s="29">
        <f>P122+Q122+R122+S122+T122+U122+V122+W122+X122</f>
        <v>4931.7</v>
      </c>
      <c r="Z122" s="15"/>
      <c r="AA122" s="15"/>
      <c r="AB122" s="18"/>
      <c r="AC122" s="15"/>
      <c r="AD122" s="29"/>
      <c r="AE122" s="29"/>
      <c r="AF122" s="18"/>
      <c r="AG122" s="18"/>
      <c r="AH122" s="15"/>
      <c r="AI122" s="29"/>
      <c r="AJ122" s="29"/>
      <c r="AK122" s="29">
        <f t="shared" si="4"/>
        <v>36284.8</v>
      </c>
      <c r="AL122" s="29"/>
      <c r="AM122" s="29">
        <v>17244.21</v>
      </c>
    </row>
    <row r="123" s="2" customFormat="1" ht="23" customHeight="1" spans="1:39">
      <c r="A123" s="13">
        <v>78</v>
      </c>
      <c r="B123" s="20" t="s">
        <v>200</v>
      </c>
      <c r="C123" s="15" t="s">
        <v>39</v>
      </c>
      <c r="D123" s="15" t="s">
        <v>51</v>
      </c>
      <c r="E123" s="19" t="s">
        <v>201</v>
      </c>
      <c r="F123" s="17" t="str">
        <f t="shared" si="7"/>
        <v>610324********2045</v>
      </c>
      <c r="G123" s="15" t="s">
        <v>195</v>
      </c>
      <c r="H123" s="15" t="s">
        <v>53</v>
      </c>
      <c r="I123" s="29">
        <v>35746.49</v>
      </c>
      <c r="J123" s="29"/>
      <c r="K123" s="29"/>
      <c r="L123" s="29">
        <f t="shared" si="3"/>
        <v>35746.49</v>
      </c>
      <c r="M123" s="29"/>
      <c r="N123" s="29"/>
      <c r="O123" s="29"/>
      <c r="P123" s="29">
        <v>6090</v>
      </c>
      <c r="Q123" s="29">
        <v>0</v>
      </c>
      <c r="R123" s="29">
        <v>0</v>
      </c>
      <c r="S123" s="29">
        <v>0</v>
      </c>
      <c r="T123" s="29">
        <v>0</v>
      </c>
      <c r="U123" s="29">
        <v>0</v>
      </c>
      <c r="V123" s="29">
        <v>0</v>
      </c>
      <c r="W123" s="29">
        <v>0</v>
      </c>
      <c r="X123" s="29">
        <v>0</v>
      </c>
      <c r="Y123" s="29">
        <f>P123+Q123+R123+S123+T123+U123+V123+W123+X123</f>
        <v>6090</v>
      </c>
      <c r="Z123" s="15"/>
      <c r="AA123" s="15"/>
      <c r="AB123" s="18"/>
      <c r="AC123" s="15"/>
      <c r="AD123" s="29"/>
      <c r="AE123" s="29"/>
      <c r="AF123" s="18"/>
      <c r="AG123" s="18"/>
      <c r="AH123" s="15"/>
      <c r="AI123" s="29"/>
      <c r="AJ123" s="29"/>
      <c r="AK123" s="29">
        <f t="shared" si="4"/>
        <v>41836.49</v>
      </c>
      <c r="AL123" s="29"/>
      <c r="AM123" s="29">
        <v>19660.57</v>
      </c>
    </row>
    <row r="124" s="2" customFormat="1" ht="23" customHeight="1" spans="1:39">
      <c r="A124" s="13">
        <v>79</v>
      </c>
      <c r="B124" s="14" t="s">
        <v>202</v>
      </c>
      <c r="C124" s="15" t="s">
        <v>39</v>
      </c>
      <c r="D124" s="17" t="s">
        <v>51</v>
      </c>
      <c r="E124" s="19" t="s">
        <v>203</v>
      </c>
      <c r="F124" s="17" t="str">
        <f t="shared" si="7"/>
        <v>533528********0027</v>
      </c>
      <c r="G124" s="18">
        <v>43496</v>
      </c>
      <c r="H124" s="15" t="s">
        <v>48</v>
      </c>
      <c r="I124" s="29">
        <v>45779.1</v>
      </c>
      <c r="J124" s="29">
        <v>37200</v>
      </c>
      <c r="K124" s="29"/>
      <c r="L124" s="29">
        <f t="shared" si="3"/>
        <v>82979.1</v>
      </c>
      <c r="M124" s="29"/>
      <c r="N124" s="29"/>
      <c r="O124" s="29"/>
      <c r="P124" s="29"/>
      <c r="Q124" s="29"/>
      <c r="R124" s="29"/>
      <c r="S124" s="29"/>
      <c r="T124" s="29"/>
      <c r="U124" s="29"/>
      <c r="V124" s="29"/>
      <c r="W124" s="29"/>
      <c r="X124" s="29"/>
      <c r="Y124" s="29"/>
      <c r="Z124" s="29">
        <v>3620.5</v>
      </c>
      <c r="AA124" s="15" t="s">
        <v>204</v>
      </c>
      <c r="AB124" s="18">
        <v>42551</v>
      </c>
      <c r="AC124" s="15">
        <v>2.5</v>
      </c>
      <c r="AD124" s="29">
        <f>Z124*AC124</f>
        <v>9051.25</v>
      </c>
      <c r="AE124" s="29">
        <v>1670</v>
      </c>
      <c r="AF124" s="18">
        <v>42552</v>
      </c>
      <c r="AG124" s="18">
        <v>43496</v>
      </c>
      <c r="AH124" s="15">
        <v>3</v>
      </c>
      <c r="AI124" s="29">
        <f>AE124*AH124</f>
        <v>5010</v>
      </c>
      <c r="AJ124" s="29">
        <f>AD124+AI124</f>
        <v>14061.25</v>
      </c>
      <c r="AK124" s="29">
        <f t="shared" si="4"/>
        <v>97040.35</v>
      </c>
      <c r="AL124" s="29"/>
      <c r="AM124" s="29">
        <v>25178.51</v>
      </c>
    </row>
    <row r="125" s="2" customFormat="1" ht="23" customHeight="1" spans="1:39">
      <c r="A125" s="13">
        <v>80</v>
      </c>
      <c r="B125" s="20" t="s">
        <v>205</v>
      </c>
      <c r="C125" s="15" t="s">
        <v>39</v>
      </c>
      <c r="D125" s="15" t="s">
        <v>43</v>
      </c>
      <c r="E125" s="52" t="s">
        <v>206</v>
      </c>
      <c r="F125" s="17" t="str">
        <f t="shared" si="7"/>
        <v>533524********0015</v>
      </c>
      <c r="G125" s="18">
        <v>42289</v>
      </c>
      <c r="H125" s="15" t="s">
        <v>53</v>
      </c>
      <c r="I125" s="29">
        <v>16612.7</v>
      </c>
      <c r="J125" s="29"/>
      <c r="K125" s="29"/>
      <c r="L125" s="29">
        <f t="shared" si="3"/>
        <v>16612.7</v>
      </c>
      <c r="M125" s="29"/>
      <c r="N125" s="29"/>
      <c r="O125" s="29"/>
      <c r="P125" s="29"/>
      <c r="Q125" s="29"/>
      <c r="R125" s="29"/>
      <c r="S125" s="29"/>
      <c r="T125" s="29"/>
      <c r="U125" s="29"/>
      <c r="V125" s="29"/>
      <c r="W125" s="29"/>
      <c r="X125" s="29"/>
      <c r="Y125" s="29"/>
      <c r="Z125" s="15"/>
      <c r="AA125" s="15"/>
      <c r="AB125" s="18"/>
      <c r="AC125" s="15"/>
      <c r="AD125" s="29"/>
      <c r="AE125" s="29"/>
      <c r="AF125" s="18"/>
      <c r="AG125" s="18"/>
      <c r="AH125" s="15"/>
      <c r="AI125" s="29"/>
      <c r="AJ125" s="29"/>
      <c r="AK125" s="29">
        <f t="shared" si="4"/>
        <v>16612.7</v>
      </c>
      <c r="AL125" s="29"/>
      <c r="AM125" s="29">
        <v>9136.99</v>
      </c>
    </row>
    <row r="126" s="2" customFormat="1" ht="23" customHeight="1" spans="1:39">
      <c r="A126" s="13">
        <v>81</v>
      </c>
      <c r="B126" s="20" t="s">
        <v>207</v>
      </c>
      <c r="C126" s="15" t="s">
        <v>39</v>
      </c>
      <c r="D126" s="15" t="s">
        <v>43</v>
      </c>
      <c r="E126" s="15"/>
      <c r="F126" s="15"/>
      <c r="G126" s="15"/>
      <c r="H126" s="15"/>
      <c r="I126" s="29">
        <v>8464.52</v>
      </c>
      <c r="J126" s="29"/>
      <c r="K126" s="29"/>
      <c r="L126" s="29">
        <f t="shared" si="3"/>
        <v>8464.52</v>
      </c>
      <c r="M126" s="29"/>
      <c r="N126" s="29"/>
      <c r="O126" s="29"/>
      <c r="P126" s="29"/>
      <c r="Q126" s="29"/>
      <c r="R126" s="29"/>
      <c r="S126" s="29"/>
      <c r="T126" s="29"/>
      <c r="U126" s="29"/>
      <c r="V126" s="29"/>
      <c r="W126" s="29"/>
      <c r="X126" s="29"/>
      <c r="Y126" s="29"/>
      <c r="Z126" s="15"/>
      <c r="AA126" s="15"/>
      <c r="AB126" s="18"/>
      <c r="AC126" s="15"/>
      <c r="AD126" s="29"/>
      <c r="AE126" s="29"/>
      <c r="AF126" s="18"/>
      <c r="AG126" s="18"/>
      <c r="AH126" s="15"/>
      <c r="AI126" s="29"/>
      <c r="AJ126" s="29"/>
      <c r="AK126" s="29">
        <f t="shared" si="4"/>
        <v>8464.52</v>
      </c>
      <c r="AL126" s="29"/>
      <c r="AM126" s="29">
        <v>4655.49</v>
      </c>
    </row>
    <row r="127" s="2" customFormat="1" ht="23" customHeight="1" spans="1:39">
      <c r="A127" s="13">
        <v>82</v>
      </c>
      <c r="B127" s="20" t="s">
        <v>208</v>
      </c>
      <c r="C127" s="15" t="s">
        <v>39</v>
      </c>
      <c r="D127" s="15" t="s">
        <v>43</v>
      </c>
      <c r="E127" s="19" t="s">
        <v>209</v>
      </c>
      <c r="F127" s="17" t="str">
        <f>REPLACE(E127,7,8,"********")</f>
        <v>532129********1916</v>
      </c>
      <c r="G127" s="18">
        <v>43496</v>
      </c>
      <c r="H127" s="15" t="s">
        <v>48</v>
      </c>
      <c r="I127" s="29">
        <v>48449.36</v>
      </c>
      <c r="J127" s="29">
        <v>37200</v>
      </c>
      <c r="K127" s="29"/>
      <c r="L127" s="29">
        <f t="shared" si="3"/>
        <v>85649.36</v>
      </c>
      <c r="M127" s="29"/>
      <c r="N127" s="29"/>
      <c r="O127" s="29"/>
      <c r="P127" s="29"/>
      <c r="Q127" s="29"/>
      <c r="R127" s="29"/>
      <c r="S127" s="29"/>
      <c r="T127" s="29"/>
      <c r="U127" s="29"/>
      <c r="V127" s="29"/>
      <c r="W127" s="29"/>
      <c r="X127" s="29"/>
      <c r="Y127" s="29"/>
      <c r="Z127" s="29">
        <v>3868</v>
      </c>
      <c r="AA127" s="15" t="s">
        <v>182</v>
      </c>
      <c r="AB127" s="18">
        <v>42551</v>
      </c>
      <c r="AC127" s="15">
        <v>1.5</v>
      </c>
      <c r="AD127" s="29">
        <f>Z127*AC127</f>
        <v>5802</v>
      </c>
      <c r="AE127" s="29">
        <v>1670</v>
      </c>
      <c r="AF127" s="18">
        <v>42552</v>
      </c>
      <c r="AG127" s="18">
        <v>43496</v>
      </c>
      <c r="AH127" s="15">
        <v>3</v>
      </c>
      <c r="AI127" s="29">
        <f>AE127*AH127</f>
        <v>5010</v>
      </c>
      <c r="AJ127" s="29">
        <f>AD127+AI127</f>
        <v>10812</v>
      </c>
      <c r="AK127" s="29">
        <f t="shared" si="4"/>
        <v>96461.36</v>
      </c>
      <c r="AL127" s="29"/>
      <c r="AM127" s="29">
        <v>26647.15</v>
      </c>
    </row>
    <row r="128" s="2" customFormat="1" ht="23" customHeight="1" spans="1:39">
      <c r="A128" s="13">
        <v>83</v>
      </c>
      <c r="B128" s="20" t="s">
        <v>210</v>
      </c>
      <c r="C128" s="15" t="s">
        <v>39</v>
      </c>
      <c r="D128" s="15" t="s">
        <v>43</v>
      </c>
      <c r="E128" s="19" t="s">
        <v>211</v>
      </c>
      <c r="F128" s="17" t="str">
        <f>REPLACE(E128,7,8,"********")</f>
        <v>532301********1994</v>
      </c>
      <c r="G128" s="18">
        <v>42509</v>
      </c>
      <c r="H128" s="15" t="s">
        <v>178</v>
      </c>
      <c r="I128" s="29">
        <v>51972</v>
      </c>
      <c r="J128" s="29"/>
      <c r="K128" s="29"/>
      <c r="L128" s="29">
        <f t="shared" si="3"/>
        <v>51972</v>
      </c>
      <c r="M128" s="29"/>
      <c r="N128" s="29"/>
      <c r="O128" s="29"/>
      <c r="P128" s="29"/>
      <c r="Q128" s="29"/>
      <c r="R128" s="29"/>
      <c r="S128" s="29"/>
      <c r="T128" s="29"/>
      <c r="U128" s="29"/>
      <c r="V128" s="29"/>
      <c r="W128" s="29"/>
      <c r="X128" s="29"/>
      <c r="Y128" s="29"/>
      <c r="Z128" s="29">
        <v>5197.2</v>
      </c>
      <c r="AA128" s="15" t="s">
        <v>212</v>
      </c>
      <c r="AB128" s="18">
        <v>42509</v>
      </c>
      <c r="AC128" s="15">
        <v>1.5</v>
      </c>
      <c r="AD128" s="29">
        <f>Z128*AC128</f>
        <v>7795.8</v>
      </c>
      <c r="AE128" s="29"/>
      <c r="AF128" s="18"/>
      <c r="AG128" s="18"/>
      <c r="AH128" s="15">
        <v>0</v>
      </c>
      <c r="AI128" s="29">
        <v>0</v>
      </c>
      <c r="AJ128" s="29">
        <v>7795.8</v>
      </c>
      <c r="AK128" s="29">
        <f t="shared" si="4"/>
        <v>59767.8</v>
      </c>
      <c r="AL128" s="29"/>
      <c r="AM128" s="29">
        <v>28584.6</v>
      </c>
    </row>
    <row r="129" s="2" customFormat="1" ht="23" customHeight="1" spans="1:39">
      <c r="A129" s="13">
        <v>84</v>
      </c>
      <c r="B129" s="20" t="s">
        <v>213</v>
      </c>
      <c r="C129" s="15" t="s">
        <v>39</v>
      </c>
      <c r="D129" s="15" t="s">
        <v>43</v>
      </c>
      <c r="E129" s="15"/>
      <c r="F129" s="15"/>
      <c r="G129" s="15"/>
      <c r="H129" s="15"/>
      <c r="I129" s="29">
        <v>15312</v>
      </c>
      <c r="J129" s="29"/>
      <c r="K129" s="29"/>
      <c r="L129" s="29">
        <f t="shared" si="3"/>
        <v>15312</v>
      </c>
      <c r="M129" s="29"/>
      <c r="N129" s="29"/>
      <c r="O129" s="29"/>
      <c r="P129" s="29"/>
      <c r="Q129" s="29"/>
      <c r="R129" s="29"/>
      <c r="S129" s="29"/>
      <c r="T129" s="29"/>
      <c r="U129" s="29"/>
      <c r="V129" s="29"/>
      <c r="W129" s="29"/>
      <c r="X129" s="29"/>
      <c r="Y129" s="29"/>
      <c r="Z129" s="15"/>
      <c r="AA129" s="15"/>
      <c r="AB129" s="18"/>
      <c r="AC129" s="15"/>
      <c r="AD129" s="29"/>
      <c r="AE129" s="29"/>
      <c r="AF129" s="18"/>
      <c r="AG129" s="18"/>
      <c r="AH129" s="15"/>
      <c r="AI129" s="29"/>
      <c r="AJ129" s="29"/>
      <c r="AK129" s="29">
        <f t="shared" si="4"/>
        <v>15312</v>
      </c>
      <c r="AL129" s="29"/>
      <c r="AM129" s="29">
        <v>8421.6</v>
      </c>
    </row>
    <row r="130" s="2" customFormat="1" ht="23" customHeight="1" spans="1:39">
      <c r="A130" s="13">
        <v>85</v>
      </c>
      <c r="B130" s="20" t="s">
        <v>214</v>
      </c>
      <c r="C130" s="15" t="s">
        <v>39</v>
      </c>
      <c r="D130" s="15" t="s">
        <v>43</v>
      </c>
      <c r="E130" s="15"/>
      <c r="F130" s="15"/>
      <c r="G130" s="15"/>
      <c r="H130" s="15"/>
      <c r="I130" s="29">
        <v>22510</v>
      </c>
      <c r="J130" s="29"/>
      <c r="K130" s="29"/>
      <c r="L130" s="29">
        <f t="shared" si="3"/>
        <v>22510</v>
      </c>
      <c r="M130" s="29"/>
      <c r="N130" s="29"/>
      <c r="O130" s="29"/>
      <c r="P130" s="29"/>
      <c r="Q130" s="29"/>
      <c r="R130" s="29"/>
      <c r="S130" s="29"/>
      <c r="T130" s="29"/>
      <c r="U130" s="29"/>
      <c r="V130" s="29"/>
      <c r="W130" s="29"/>
      <c r="X130" s="29"/>
      <c r="Y130" s="29"/>
      <c r="Z130" s="15"/>
      <c r="AA130" s="15"/>
      <c r="AB130" s="18"/>
      <c r="AC130" s="15"/>
      <c r="AD130" s="29"/>
      <c r="AE130" s="29"/>
      <c r="AF130" s="18"/>
      <c r="AG130" s="18"/>
      <c r="AH130" s="15"/>
      <c r="AI130" s="29"/>
      <c r="AJ130" s="29"/>
      <c r="AK130" s="29">
        <f t="shared" si="4"/>
        <v>22510</v>
      </c>
      <c r="AL130" s="29"/>
      <c r="AM130" s="29">
        <v>12380.5</v>
      </c>
    </row>
    <row r="131" s="2" customFormat="1" ht="23" customHeight="1" spans="1:39">
      <c r="A131" s="13">
        <v>86</v>
      </c>
      <c r="B131" s="20" t="s">
        <v>215</v>
      </c>
      <c r="C131" s="15" t="s">
        <v>39</v>
      </c>
      <c r="D131" s="15" t="s">
        <v>43</v>
      </c>
      <c r="E131" s="15"/>
      <c r="F131" s="15"/>
      <c r="G131" s="15"/>
      <c r="H131" s="15"/>
      <c r="I131" s="29">
        <v>24400</v>
      </c>
      <c r="J131" s="29"/>
      <c r="K131" s="29"/>
      <c r="L131" s="29">
        <f t="shared" si="3"/>
        <v>24400</v>
      </c>
      <c r="M131" s="29"/>
      <c r="N131" s="29"/>
      <c r="O131" s="29"/>
      <c r="P131" s="29"/>
      <c r="Q131" s="29"/>
      <c r="R131" s="29"/>
      <c r="S131" s="29"/>
      <c r="T131" s="29"/>
      <c r="U131" s="29"/>
      <c r="V131" s="29"/>
      <c r="W131" s="29"/>
      <c r="X131" s="29"/>
      <c r="Y131" s="29"/>
      <c r="Z131" s="15"/>
      <c r="AA131" s="15"/>
      <c r="AB131" s="18"/>
      <c r="AC131" s="15"/>
      <c r="AD131" s="29"/>
      <c r="AE131" s="29"/>
      <c r="AF131" s="18"/>
      <c r="AG131" s="18"/>
      <c r="AH131" s="15"/>
      <c r="AI131" s="29"/>
      <c r="AJ131" s="29"/>
      <c r="AK131" s="29">
        <f t="shared" si="4"/>
        <v>24400</v>
      </c>
      <c r="AL131" s="29"/>
      <c r="AM131" s="29">
        <v>13420</v>
      </c>
    </row>
    <row r="132" s="2" customFormat="1" ht="23" customHeight="1" spans="1:39">
      <c r="A132" s="13">
        <v>87</v>
      </c>
      <c r="B132" s="20" t="s">
        <v>216</v>
      </c>
      <c r="C132" s="15" t="s">
        <v>39</v>
      </c>
      <c r="D132" s="15" t="s">
        <v>51</v>
      </c>
      <c r="E132" s="19" t="s">
        <v>217</v>
      </c>
      <c r="F132" s="17" t="str">
        <f>REPLACE(E132,7,8,"********")</f>
        <v>532326********3028</v>
      </c>
      <c r="G132" s="18">
        <v>42508</v>
      </c>
      <c r="H132" s="19" t="s">
        <v>178</v>
      </c>
      <c r="I132" s="29">
        <v>37600</v>
      </c>
      <c r="J132" s="29"/>
      <c r="K132" s="29"/>
      <c r="L132" s="29">
        <f t="shared" si="3"/>
        <v>37600</v>
      </c>
      <c r="M132" s="29"/>
      <c r="N132" s="29"/>
      <c r="O132" s="29"/>
      <c r="P132" s="29"/>
      <c r="Q132" s="29"/>
      <c r="R132" s="29"/>
      <c r="S132" s="29"/>
      <c r="T132" s="29"/>
      <c r="U132" s="29"/>
      <c r="V132" s="29"/>
      <c r="W132" s="29"/>
      <c r="X132" s="29"/>
      <c r="Y132" s="29"/>
      <c r="Z132" s="29">
        <v>3760</v>
      </c>
      <c r="AA132" s="15" t="s">
        <v>218</v>
      </c>
      <c r="AB132" s="18">
        <v>42508</v>
      </c>
      <c r="AC132" s="15">
        <v>1.5</v>
      </c>
      <c r="AD132" s="29">
        <f>Z132*AC132</f>
        <v>5640</v>
      </c>
      <c r="AE132" s="29"/>
      <c r="AF132" s="18"/>
      <c r="AG132" s="18"/>
      <c r="AH132" s="15">
        <v>0</v>
      </c>
      <c r="AI132" s="29">
        <v>0</v>
      </c>
      <c r="AJ132" s="29">
        <v>5640</v>
      </c>
      <c r="AK132" s="29">
        <f t="shared" si="4"/>
        <v>43240</v>
      </c>
      <c r="AL132" s="29"/>
      <c r="AM132" s="29">
        <v>20680</v>
      </c>
    </row>
    <row r="133" s="2" customFormat="1" ht="23" customHeight="1" spans="1:39">
      <c r="A133" s="13">
        <v>88</v>
      </c>
      <c r="B133" s="20" t="s">
        <v>219</v>
      </c>
      <c r="C133" s="15" t="s">
        <v>39</v>
      </c>
      <c r="D133" s="15" t="s">
        <v>43</v>
      </c>
      <c r="E133" s="15"/>
      <c r="F133" s="15"/>
      <c r="G133" s="15"/>
      <c r="H133" s="15"/>
      <c r="I133" s="29">
        <v>30688</v>
      </c>
      <c r="J133" s="29"/>
      <c r="K133" s="29"/>
      <c r="L133" s="29">
        <f t="shared" ref="L133:L196" si="8">I133+J133+K133</f>
        <v>30688</v>
      </c>
      <c r="M133" s="29"/>
      <c r="N133" s="29"/>
      <c r="O133" s="29"/>
      <c r="P133" s="29"/>
      <c r="Q133" s="29"/>
      <c r="R133" s="29"/>
      <c r="S133" s="29"/>
      <c r="T133" s="29"/>
      <c r="U133" s="29"/>
      <c r="V133" s="29"/>
      <c r="W133" s="29"/>
      <c r="X133" s="29"/>
      <c r="Y133" s="29"/>
      <c r="Z133" s="15"/>
      <c r="AA133" s="15"/>
      <c r="AB133" s="18"/>
      <c r="AC133" s="15"/>
      <c r="AD133" s="29"/>
      <c r="AE133" s="29"/>
      <c r="AF133" s="18"/>
      <c r="AG133" s="18"/>
      <c r="AH133" s="15"/>
      <c r="AI133" s="29"/>
      <c r="AJ133" s="29"/>
      <c r="AK133" s="29">
        <f t="shared" ref="AK133:AK196" si="9">L133+O133+Y133+AJ133</f>
        <v>30688</v>
      </c>
      <c r="AL133" s="29"/>
      <c r="AM133" s="29">
        <v>16878.4</v>
      </c>
    </row>
    <row r="134" s="2" customFormat="1" ht="23" customHeight="1" spans="1:39">
      <c r="A134" s="13">
        <v>89</v>
      </c>
      <c r="B134" s="20" t="s">
        <v>220</v>
      </c>
      <c r="C134" s="15" t="s">
        <v>39</v>
      </c>
      <c r="D134" s="15" t="s">
        <v>43</v>
      </c>
      <c r="E134" s="15"/>
      <c r="F134" s="15"/>
      <c r="G134" s="15"/>
      <c r="H134" s="15"/>
      <c r="I134" s="29">
        <v>24148</v>
      </c>
      <c r="J134" s="29"/>
      <c r="K134" s="29"/>
      <c r="L134" s="29">
        <f t="shared" si="8"/>
        <v>24148</v>
      </c>
      <c r="M134" s="29"/>
      <c r="N134" s="29"/>
      <c r="O134" s="29"/>
      <c r="P134" s="29"/>
      <c r="Q134" s="29"/>
      <c r="R134" s="29"/>
      <c r="S134" s="29"/>
      <c r="T134" s="29"/>
      <c r="U134" s="29"/>
      <c r="V134" s="29"/>
      <c r="W134" s="29"/>
      <c r="X134" s="29"/>
      <c r="Y134" s="29"/>
      <c r="Z134" s="15"/>
      <c r="AA134" s="15"/>
      <c r="AB134" s="18"/>
      <c r="AC134" s="15"/>
      <c r="AD134" s="29"/>
      <c r="AE134" s="29"/>
      <c r="AF134" s="18"/>
      <c r="AG134" s="18"/>
      <c r="AH134" s="15"/>
      <c r="AI134" s="29"/>
      <c r="AJ134" s="29"/>
      <c r="AK134" s="29">
        <f t="shared" si="9"/>
        <v>24148</v>
      </c>
      <c r="AL134" s="29"/>
      <c r="AM134" s="29">
        <v>13281.4</v>
      </c>
    </row>
    <row r="135" s="2" customFormat="1" ht="23" customHeight="1" spans="1:39">
      <c r="A135" s="13">
        <v>90</v>
      </c>
      <c r="B135" s="20" t="s">
        <v>221</v>
      </c>
      <c r="C135" s="15" t="s">
        <v>39</v>
      </c>
      <c r="D135" s="15" t="s">
        <v>43</v>
      </c>
      <c r="E135" s="15"/>
      <c r="F135" s="15"/>
      <c r="G135" s="15"/>
      <c r="H135" s="15"/>
      <c r="I135" s="29">
        <v>11208</v>
      </c>
      <c r="J135" s="29"/>
      <c r="K135" s="29"/>
      <c r="L135" s="29">
        <f t="shared" si="8"/>
        <v>11208</v>
      </c>
      <c r="M135" s="29"/>
      <c r="N135" s="29"/>
      <c r="O135" s="29"/>
      <c r="P135" s="29"/>
      <c r="Q135" s="29"/>
      <c r="R135" s="29"/>
      <c r="S135" s="29"/>
      <c r="T135" s="29"/>
      <c r="U135" s="29"/>
      <c r="V135" s="29"/>
      <c r="W135" s="29"/>
      <c r="X135" s="29"/>
      <c r="Y135" s="29"/>
      <c r="Z135" s="15"/>
      <c r="AA135" s="15"/>
      <c r="AB135" s="18"/>
      <c r="AC135" s="15"/>
      <c r="AD135" s="29"/>
      <c r="AE135" s="29"/>
      <c r="AF135" s="18"/>
      <c r="AG135" s="18"/>
      <c r="AH135" s="15"/>
      <c r="AI135" s="29"/>
      <c r="AJ135" s="29"/>
      <c r="AK135" s="29">
        <f t="shared" si="9"/>
        <v>11208</v>
      </c>
      <c r="AL135" s="29"/>
      <c r="AM135" s="29">
        <v>6164.4</v>
      </c>
    </row>
    <row r="136" s="2" customFormat="1" ht="23" customHeight="1" spans="1:39">
      <c r="A136" s="13">
        <v>91</v>
      </c>
      <c r="B136" s="14" t="s">
        <v>222</v>
      </c>
      <c r="C136" s="15" t="s">
        <v>39</v>
      </c>
      <c r="D136" s="15" t="s">
        <v>43</v>
      </c>
      <c r="E136" s="15"/>
      <c r="F136" s="15"/>
      <c r="G136" s="15"/>
      <c r="H136" s="15"/>
      <c r="I136" s="29">
        <v>52270</v>
      </c>
      <c r="J136" s="29"/>
      <c r="K136" s="29"/>
      <c r="L136" s="29">
        <f t="shared" si="8"/>
        <v>52270</v>
      </c>
      <c r="M136" s="29"/>
      <c r="N136" s="29"/>
      <c r="O136" s="29"/>
      <c r="P136" s="29"/>
      <c r="Q136" s="29"/>
      <c r="R136" s="29"/>
      <c r="S136" s="29"/>
      <c r="T136" s="29"/>
      <c r="U136" s="29"/>
      <c r="V136" s="29"/>
      <c r="W136" s="29"/>
      <c r="X136" s="29"/>
      <c r="Y136" s="29"/>
      <c r="Z136" s="15"/>
      <c r="AA136" s="15"/>
      <c r="AB136" s="18"/>
      <c r="AC136" s="15"/>
      <c r="AD136" s="29"/>
      <c r="AE136" s="29"/>
      <c r="AF136" s="18"/>
      <c r="AG136" s="18"/>
      <c r="AH136" s="15"/>
      <c r="AI136" s="29"/>
      <c r="AJ136" s="29"/>
      <c r="AK136" s="29">
        <f t="shared" si="9"/>
        <v>52270</v>
      </c>
      <c r="AL136" s="29"/>
      <c r="AM136" s="29">
        <v>28748.5</v>
      </c>
    </row>
    <row r="137" s="2" customFormat="1" ht="23" customHeight="1" spans="1:39">
      <c r="A137" s="13">
        <v>92</v>
      </c>
      <c r="B137" s="20" t="s">
        <v>223</v>
      </c>
      <c r="C137" s="15" t="s">
        <v>39</v>
      </c>
      <c r="D137" s="15" t="s">
        <v>43</v>
      </c>
      <c r="E137" s="15"/>
      <c r="F137" s="15"/>
      <c r="G137" s="15"/>
      <c r="H137" s="15"/>
      <c r="I137" s="29">
        <v>3944</v>
      </c>
      <c r="J137" s="29"/>
      <c r="K137" s="29"/>
      <c r="L137" s="29">
        <f t="shared" si="8"/>
        <v>3944</v>
      </c>
      <c r="M137" s="29"/>
      <c r="N137" s="29"/>
      <c r="O137" s="29"/>
      <c r="P137" s="29"/>
      <c r="Q137" s="29"/>
      <c r="R137" s="29"/>
      <c r="S137" s="29"/>
      <c r="T137" s="29"/>
      <c r="U137" s="29"/>
      <c r="V137" s="29"/>
      <c r="W137" s="29"/>
      <c r="X137" s="29"/>
      <c r="Y137" s="29"/>
      <c r="Z137" s="15"/>
      <c r="AA137" s="15"/>
      <c r="AB137" s="18"/>
      <c r="AC137" s="15"/>
      <c r="AD137" s="29"/>
      <c r="AE137" s="29"/>
      <c r="AF137" s="18"/>
      <c r="AG137" s="18"/>
      <c r="AH137" s="15"/>
      <c r="AI137" s="29"/>
      <c r="AJ137" s="29"/>
      <c r="AK137" s="29">
        <f t="shared" si="9"/>
        <v>3944</v>
      </c>
      <c r="AL137" s="29"/>
      <c r="AM137" s="29">
        <v>2169.2</v>
      </c>
    </row>
    <row r="138" s="2" customFormat="1" ht="23" customHeight="1" spans="1:39">
      <c r="A138" s="13">
        <v>93</v>
      </c>
      <c r="B138" s="20" t="s">
        <v>224</v>
      </c>
      <c r="C138" s="15" t="s">
        <v>39</v>
      </c>
      <c r="D138" s="15" t="s">
        <v>43</v>
      </c>
      <c r="E138" s="15"/>
      <c r="F138" s="15"/>
      <c r="G138" s="15"/>
      <c r="H138" s="15"/>
      <c r="I138" s="29">
        <v>6700</v>
      </c>
      <c r="J138" s="29"/>
      <c r="K138" s="29"/>
      <c r="L138" s="29">
        <f t="shared" si="8"/>
        <v>6700</v>
      </c>
      <c r="M138" s="29"/>
      <c r="N138" s="29"/>
      <c r="O138" s="29"/>
      <c r="P138" s="29"/>
      <c r="Q138" s="29"/>
      <c r="R138" s="29"/>
      <c r="S138" s="29"/>
      <c r="T138" s="29"/>
      <c r="U138" s="29"/>
      <c r="V138" s="29"/>
      <c r="W138" s="29"/>
      <c r="X138" s="29"/>
      <c r="Y138" s="29"/>
      <c r="Z138" s="15"/>
      <c r="AA138" s="15"/>
      <c r="AB138" s="18"/>
      <c r="AC138" s="15"/>
      <c r="AD138" s="29"/>
      <c r="AE138" s="29"/>
      <c r="AF138" s="18"/>
      <c r="AG138" s="18"/>
      <c r="AH138" s="15"/>
      <c r="AI138" s="29"/>
      <c r="AJ138" s="29"/>
      <c r="AK138" s="29">
        <f t="shared" si="9"/>
        <v>6700</v>
      </c>
      <c r="AL138" s="29"/>
      <c r="AM138" s="29">
        <v>3685</v>
      </c>
    </row>
    <row r="139" s="2" customFormat="1" ht="23" customHeight="1" spans="1:39">
      <c r="A139" s="13">
        <v>94</v>
      </c>
      <c r="B139" s="20" t="s">
        <v>225</v>
      </c>
      <c r="C139" s="15" t="s">
        <v>39</v>
      </c>
      <c r="D139" s="15" t="s">
        <v>43</v>
      </c>
      <c r="E139" s="19" t="s">
        <v>226</v>
      </c>
      <c r="F139" s="17" t="str">
        <f>REPLACE(E139,7,8,"********")</f>
        <v>532101********2810</v>
      </c>
      <c r="G139" s="18">
        <v>42508</v>
      </c>
      <c r="H139" s="19" t="s">
        <v>178</v>
      </c>
      <c r="I139" s="29">
        <v>38146</v>
      </c>
      <c r="J139" s="29"/>
      <c r="K139" s="29"/>
      <c r="L139" s="29">
        <f t="shared" si="8"/>
        <v>38146</v>
      </c>
      <c r="M139" s="29"/>
      <c r="N139" s="29"/>
      <c r="O139" s="29"/>
      <c r="P139" s="29"/>
      <c r="Q139" s="29"/>
      <c r="R139" s="29"/>
      <c r="S139" s="29"/>
      <c r="T139" s="29"/>
      <c r="U139" s="29"/>
      <c r="V139" s="29"/>
      <c r="W139" s="29"/>
      <c r="X139" s="29"/>
      <c r="Y139" s="29"/>
      <c r="Z139" s="29">
        <v>4238.33333333333</v>
      </c>
      <c r="AA139" s="15" t="s">
        <v>179</v>
      </c>
      <c r="AB139" s="18">
        <v>42508</v>
      </c>
      <c r="AC139" s="15">
        <v>1.5</v>
      </c>
      <c r="AD139" s="29">
        <f>Z139*AC139</f>
        <v>6357.5</v>
      </c>
      <c r="AE139" s="29"/>
      <c r="AF139" s="18"/>
      <c r="AG139" s="18"/>
      <c r="AH139" s="15">
        <v>0</v>
      </c>
      <c r="AI139" s="29">
        <v>0</v>
      </c>
      <c r="AJ139" s="29">
        <v>6357.5</v>
      </c>
      <c r="AK139" s="29">
        <f t="shared" si="9"/>
        <v>44503.5</v>
      </c>
      <c r="AL139" s="29"/>
      <c r="AM139" s="29">
        <v>20980.3</v>
      </c>
    </row>
    <row r="140" s="2" customFormat="1" ht="23" customHeight="1" spans="1:39">
      <c r="A140" s="13">
        <v>95</v>
      </c>
      <c r="B140" s="20" t="s">
        <v>227</v>
      </c>
      <c r="C140" s="15" t="s">
        <v>39</v>
      </c>
      <c r="D140" s="15" t="s">
        <v>43</v>
      </c>
      <c r="E140" s="15"/>
      <c r="F140" s="15"/>
      <c r="G140" s="15"/>
      <c r="H140" s="15"/>
      <c r="I140" s="29">
        <v>35186</v>
      </c>
      <c r="J140" s="29"/>
      <c r="K140" s="29"/>
      <c r="L140" s="29">
        <f t="shared" si="8"/>
        <v>35186</v>
      </c>
      <c r="M140" s="29"/>
      <c r="N140" s="29"/>
      <c r="O140" s="29"/>
      <c r="P140" s="29"/>
      <c r="Q140" s="29"/>
      <c r="R140" s="29"/>
      <c r="S140" s="29"/>
      <c r="T140" s="29"/>
      <c r="U140" s="29"/>
      <c r="V140" s="29"/>
      <c r="W140" s="29"/>
      <c r="X140" s="29"/>
      <c r="Y140" s="29"/>
      <c r="Z140" s="15"/>
      <c r="AA140" s="15"/>
      <c r="AB140" s="18"/>
      <c r="AC140" s="15"/>
      <c r="AD140" s="29"/>
      <c r="AE140" s="29"/>
      <c r="AF140" s="18"/>
      <c r="AG140" s="18"/>
      <c r="AH140" s="15"/>
      <c r="AI140" s="29"/>
      <c r="AJ140" s="29"/>
      <c r="AK140" s="29">
        <f t="shared" si="9"/>
        <v>35186</v>
      </c>
      <c r="AL140" s="29"/>
      <c r="AM140" s="29">
        <v>19352.3</v>
      </c>
    </row>
    <row r="141" s="2" customFormat="1" ht="23" customHeight="1" spans="1:39">
      <c r="A141" s="13">
        <v>96</v>
      </c>
      <c r="B141" s="20" t="s">
        <v>228</v>
      </c>
      <c r="C141" s="15" t="s">
        <v>39</v>
      </c>
      <c r="D141" s="15" t="s">
        <v>43</v>
      </c>
      <c r="E141" s="15"/>
      <c r="F141" s="18"/>
      <c r="G141" s="18">
        <v>42341</v>
      </c>
      <c r="H141" s="15" t="s">
        <v>53</v>
      </c>
      <c r="I141" s="29">
        <v>12612</v>
      </c>
      <c r="J141" s="29"/>
      <c r="K141" s="29"/>
      <c r="L141" s="29">
        <f t="shared" si="8"/>
        <v>12612</v>
      </c>
      <c r="M141" s="29"/>
      <c r="N141" s="29"/>
      <c r="O141" s="29"/>
      <c r="P141" s="29"/>
      <c r="Q141" s="29"/>
      <c r="R141" s="29"/>
      <c r="S141" s="29"/>
      <c r="T141" s="29"/>
      <c r="U141" s="29"/>
      <c r="V141" s="29"/>
      <c r="W141" s="29"/>
      <c r="X141" s="29"/>
      <c r="Y141" s="29"/>
      <c r="Z141" s="15"/>
      <c r="AA141" s="15"/>
      <c r="AB141" s="18"/>
      <c r="AC141" s="15"/>
      <c r="AD141" s="29"/>
      <c r="AE141" s="29"/>
      <c r="AF141" s="18"/>
      <c r="AG141" s="18"/>
      <c r="AH141" s="15"/>
      <c r="AI141" s="29"/>
      <c r="AJ141" s="29"/>
      <c r="AK141" s="29">
        <f t="shared" si="9"/>
        <v>12612</v>
      </c>
      <c r="AL141" s="29"/>
      <c r="AM141" s="29">
        <v>6936.6</v>
      </c>
    </row>
    <row r="142" s="2" customFormat="1" ht="23" customHeight="1" spans="1:39">
      <c r="A142" s="13">
        <v>97</v>
      </c>
      <c r="B142" s="14" t="s">
        <v>229</v>
      </c>
      <c r="C142" s="15" t="s">
        <v>39</v>
      </c>
      <c r="D142" s="17" t="s">
        <v>43</v>
      </c>
      <c r="E142" s="16" t="s">
        <v>230</v>
      </c>
      <c r="F142" s="17" t="str">
        <f>REPLACE(E142,7,8,"********")</f>
        <v>533521********3633</v>
      </c>
      <c r="G142" s="18">
        <v>43496</v>
      </c>
      <c r="H142" s="19" t="s">
        <v>48</v>
      </c>
      <c r="I142" s="29">
        <v>48448.86</v>
      </c>
      <c r="J142" s="29">
        <v>37200</v>
      </c>
      <c r="K142" s="29"/>
      <c r="L142" s="29">
        <f t="shared" si="8"/>
        <v>85648.86</v>
      </c>
      <c r="M142" s="29"/>
      <c r="N142" s="29"/>
      <c r="O142" s="29"/>
      <c r="P142" s="29"/>
      <c r="Q142" s="29"/>
      <c r="R142" s="29"/>
      <c r="S142" s="29"/>
      <c r="T142" s="29"/>
      <c r="U142" s="29"/>
      <c r="V142" s="29"/>
      <c r="W142" s="29"/>
      <c r="X142" s="29"/>
      <c r="Y142" s="29"/>
      <c r="Z142" s="29">
        <v>3868</v>
      </c>
      <c r="AA142" s="15" t="s">
        <v>49</v>
      </c>
      <c r="AB142" s="18">
        <v>42551</v>
      </c>
      <c r="AC142" s="15">
        <v>1.5</v>
      </c>
      <c r="AD142" s="29">
        <f>Z142*AC142</f>
        <v>5802</v>
      </c>
      <c r="AE142" s="29">
        <v>1670</v>
      </c>
      <c r="AF142" s="18">
        <v>42552</v>
      </c>
      <c r="AG142" s="18">
        <v>43496</v>
      </c>
      <c r="AH142" s="15">
        <v>3</v>
      </c>
      <c r="AI142" s="29">
        <f>AE142*AH142</f>
        <v>5010</v>
      </c>
      <c r="AJ142" s="29">
        <f>AD142+AI142</f>
        <v>10812</v>
      </c>
      <c r="AK142" s="29">
        <f t="shared" si="9"/>
        <v>96460.86</v>
      </c>
      <c r="AL142" s="29"/>
      <c r="AM142" s="29">
        <v>26646.87</v>
      </c>
    </row>
    <row r="143" s="2" customFormat="1" ht="23" customHeight="1" spans="1:39">
      <c r="A143" s="13">
        <v>98</v>
      </c>
      <c r="B143" s="20" t="s">
        <v>231</v>
      </c>
      <c r="C143" s="15" t="s">
        <v>39</v>
      </c>
      <c r="D143" s="15" t="s">
        <v>43</v>
      </c>
      <c r="E143" s="19" t="s">
        <v>232</v>
      </c>
      <c r="F143" s="17" t="str">
        <f>REPLACE(E143,7,8,"********")</f>
        <v>533524********1217</v>
      </c>
      <c r="G143" s="18">
        <v>43496</v>
      </c>
      <c r="H143" s="19" t="s">
        <v>48</v>
      </c>
      <c r="I143" s="29">
        <v>45505.12</v>
      </c>
      <c r="J143" s="29">
        <v>37200</v>
      </c>
      <c r="K143" s="29"/>
      <c r="L143" s="29">
        <f t="shared" si="8"/>
        <v>82705.12</v>
      </c>
      <c r="M143" s="29"/>
      <c r="N143" s="29"/>
      <c r="O143" s="29"/>
      <c r="P143" s="29"/>
      <c r="Q143" s="29"/>
      <c r="R143" s="29"/>
      <c r="S143" s="29"/>
      <c r="T143" s="29"/>
      <c r="U143" s="29"/>
      <c r="V143" s="29"/>
      <c r="W143" s="29"/>
      <c r="X143" s="29"/>
      <c r="Y143" s="29"/>
      <c r="Z143" s="29">
        <v>3613</v>
      </c>
      <c r="AA143" s="15" t="s">
        <v>179</v>
      </c>
      <c r="AB143" s="18">
        <v>42551</v>
      </c>
      <c r="AC143" s="15">
        <v>1.5</v>
      </c>
      <c r="AD143" s="29">
        <f>Z143*AC143</f>
        <v>5419.5</v>
      </c>
      <c r="AE143" s="29">
        <v>1670</v>
      </c>
      <c r="AF143" s="18">
        <v>42552</v>
      </c>
      <c r="AG143" s="18">
        <v>43496</v>
      </c>
      <c r="AH143" s="15">
        <v>3</v>
      </c>
      <c r="AI143" s="29">
        <f>AE143*AH143</f>
        <v>5010</v>
      </c>
      <c r="AJ143" s="29">
        <f>AD143+AI143</f>
        <v>10429.5</v>
      </c>
      <c r="AK143" s="29">
        <f t="shared" si="9"/>
        <v>93134.62</v>
      </c>
      <c r="AL143" s="29"/>
      <c r="AM143" s="29">
        <v>25027.82</v>
      </c>
    </row>
    <row r="144" s="2" customFormat="1" ht="23" customHeight="1" spans="1:39">
      <c r="A144" s="13">
        <v>99</v>
      </c>
      <c r="B144" s="20" t="s">
        <v>233</v>
      </c>
      <c r="C144" s="15" t="s">
        <v>39</v>
      </c>
      <c r="D144" s="15" t="s">
        <v>43</v>
      </c>
      <c r="E144" s="19" t="s">
        <v>234</v>
      </c>
      <c r="F144" s="17" t="str">
        <f>REPLACE(E144,7,8,"********")</f>
        <v>533524********0911</v>
      </c>
      <c r="G144" s="18">
        <v>42289</v>
      </c>
      <c r="H144" s="15" t="s">
        <v>53</v>
      </c>
      <c r="I144" s="29">
        <v>22096</v>
      </c>
      <c r="J144" s="29"/>
      <c r="K144" s="29"/>
      <c r="L144" s="29">
        <f t="shared" si="8"/>
        <v>22096</v>
      </c>
      <c r="M144" s="29"/>
      <c r="N144" s="29"/>
      <c r="O144" s="29"/>
      <c r="P144" s="29"/>
      <c r="Q144" s="29"/>
      <c r="R144" s="29"/>
      <c r="S144" s="29"/>
      <c r="T144" s="29"/>
      <c r="U144" s="29"/>
      <c r="V144" s="29"/>
      <c r="W144" s="29"/>
      <c r="X144" s="29"/>
      <c r="Y144" s="29"/>
      <c r="Z144" s="15"/>
      <c r="AA144" s="15"/>
      <c r="AB144" s="18"/>
      <c r="AC144" s="15"/>
      <c r="AD144" s="29"/>
      <c r="AE144" s="29"/>
      <c r="AF144" s="18"/>
      <c r="AG144" s="18"/>
      <c r="AH144" s="15"/>
      <c r="AI144" s="29"/>
      <c r="AJ144" s="29"/>
      <c r="AK144" s="29">
        <f t="shared" si="9"/>
        <v>22096</v>
      </c>
      <c r="AL144" s="29"/>
      <c r="AM144" s="29">
        <v>12152.8</v>
      </c>
    </row>
    <row r="145" s="2" customFormat="1" ht="23" customHeight="1" spans="1:39">
      <c r="A145" s="13">
        <v>100</v>
      </c>
      <c r="B145" s="20" t="s">
        <v>235</v>
      </c>
      <c r="C145" s="15" t="s">
        <v>39</v>
      </c>
      <c r="D145" s="15" t="s">
        <v>43</v>
      </c>
      <c r="E145" s="19" t="s">
        <v>236</v>
      </c>
      <c r="F145" s="17" t="str">
        <f>REPLACE(E145,7,8,"********")</f>
        <v>532324********0530</v>
      </c>
      <c r="G145" s="18">
        <v>42509</v>
      </c>
      <c r="H145" s="19" t="s">
        <v>178</v>
      </c>
      <c r="I145" s="29">
        <v>42444</v>
      </c>
      <c r="J145" s="29"/>
      <c r="K145" s="29"/>
      <c r="L145" s="29">
        <f t="shared" si="8"/>
        <v>42444</v>
      </c>
      <c r="M145" s="29"/>
      <c r="N145" s="29"/>
      <c r="O145" s="29"/>
      <c r="P145" s="29"/>
      <c r="Q145" s="29"/>
      <c r="R145" s="29"/>
      <c r="S145" s="29"/>
      <c r="T145" s="29"/>
      <c r="U145" s="29"/>
      <c r="V145" s="29"/>
      <c r="W145" s="29"/>
      <c r="X145" s="29"/>
      <c r="Y145" s="29"/>
      <c r="Z145" s="29">
        <v>4244.4</v>
      </c>
      <c r="AA145" s="15" t="s">
        <v>212</v>
      </c>
      <c r="AB145" s="18">
        <v>42509</v>
      </c>
      <c r="AC145" s="15">
        <v>1.5</v>
      </c>
      <c r="AD145" s="29">
        <f>Z145*AC145</f>
        <v>6366.6</v>
      </c>
      <c r="AE145" s="29"/>
      <c r="AF145" s="18"/>
      <c r="AG145" s="18"/>
      <c r="AH145" s="15">
        <v>0</v>
      </c>
      <c r="AI145" s="29">
        <v>0</v>
      </c>
      <c r="AJ145" s="29">
        <v>6366.6</v>
      </c>
      <c r="AK145" s="29">
        <f t="shared" si="9"/>
        <v>48810.6</v>
      </c>
      <c r="AL145" s="29"/>
      <c r="AM145" s="29">
        <v>23344.2</v>
      </c>
    </row>
    <row r="146" s="2" customFormat="1" ht="23" customHeight="1" spans="1:39">
      <c r="A146" s="13">
        <v>101</v>
      </c>
      <c r="B146" s="20" t="s">
        <v>237</v>
      </c>
      <c r="C146" s="15" t="s">
        <v>39</v>
      </c>
      <c r="D146" s="15" t="s">
        <v>51</v>
      </c>
      <c r="E146" s="15"/>
      <c r="F146" s="15"/>
      <c r="G146" s="15"/>
      <c r="H146" s="15"/>
      <c r="I146" s="29">
        <v>9462</v>
      </c>
      <c r="J146" s="29"/>
      <c r="K146" s="29"/>
      <c r="L146" s="29">
        <f t="shared" si="8"/>
        <v>9462</v>
      </c>
      <c r="M146" s="29"/>
      <c r="N146" s="29"/>
      <c r="O146" s="29"/>
      <c r="P146" s="29"/>
      <c r="Q146" s="29"/>
      <c r="R146" s="29"/>
      <c r="S146" s="29"/>
      <c r="T146" s="29"/>
      <c r="U146" s="29"/>
      <c r="V146" s="29"/>
      <c r="W146" s="29"/>
      <c r="X146" s="29"/>
      <c r="Y146" s="29"/>
      <c r="Z146" s="15"/>
      <c r="AA146" s="15"/>
      <c r="AB146" s="18"/>
      <c r="AC146" s="15"/>
      <c r="AD146" s="29"/>
      <c r="AE146" s="29"/>
      <c r="AF146" s="18"/>
      <c r="AG146" s="18"/>
      <c r="AH146" s="15"/>
      <c r="AI146" s="29"/>
      <c r="AJ146" s="29"/>
      <c r="AK146" s="29">
        <f t="shared" si="9"/>
        <v>9462</v>
      </c>
      <c r="AL146" s="29"/>
      <c r="AM146" s="29">
        <v>5204.1</v>
      </c>
    </row>
    <row r="147" s="2" customFormat="1" ht="23" customHeight="1" spans="1:39">
      <c r="A147" s="13">
        <v>102</v>
      </c>
      <c r="B147" s="20" t="s">
        <v>238</v>
      </c>
      <c r="C147" s="15" t="s">
        <v>39</v>
      </c>
      <c r="D147" s="15" t="s">
        <v>43</v>
      </c>
      <c r="E147" s="19" t="s">
        <v>239</v>
      </c>
      <c r="F147" s="17" t="str">
        <f>REPLACE(E147,7,8,"********")</f>
        <v>532532********001X</v>
      </c>
      <c r="G147" s="18">
        <v>42509</v>
      </c>
      <c r="H147" s="19" t="s">
        <v>178</v>
      </c>
      <c r="I147" s="29">
        <v>22018</v>
      </c>
      <c r="J147" s="29"/>
      <c r="K147" s="29"/>
      <c r="L147" s="29">
        <f t="shared" si="8"/>
        <v>22018</v>
      </c>
      <c r="M147" s="29"/>
      <c r="N147" s="29"/>
      <c r="O147" s="29"/>
      <c r="P147" s="29"/>
      <c r="Q147" s="29"/>
      <c r="R147" s="29"/>
      <c r="S147" s="29"/>
      <c r="T147" s="29"/>
      <c r="U147" s="29"/>
      <c r="V147" s="29"/>
      <c r="W147" s="29"/>
      <c r="X147" s="29"/>
      <c r="Y147" s="29"/>
      <c r="Z147" s="29">
        <v>2165.8</v>
      </c>
      <c r="AA147" s="15" t="s">
        <v>212</v>
      </c>
      <c r="AB147" s="18">
        <v>42509</v>
      </c>
      <c r="AC147" s="15">
        <v>1.5</v>
      </c>
      <c r="AD147" s="29">
        <f>Z147*AC147</f>
        <v>3248.7</v>
      </c>
      <c r="AE147" s="29"/>
      <c r="AF147" s="18"/>
      <c r="AG147" s="18"/>
      <c r="AH147" s="15">
        <v>0</v>
      </c>
      <c r="AI147" s="29">
        <v>0</v>
      </c>
      <c r="AJ147" s="29">
        <v>3248.7</v>
      </c>
      <c r="AK147" s="29">
        <f t="shared" si="9"/>
        <v>25266.7</v>
      </c>
      <c r="AL147" s="29"/>
      <c r="AM147" s="29">
        <v>12109.9</v>
      </c>
    </row>
    <row r="148" s="2" customFormat="1" ht="23" customHeight="1" spans="1:39">
      <c r="A148" s="13">
        <v>103</v>
      </c>
      <c r="B148" s="20" t="s">
        <v>240</v>
      </c>
      <c r="C148" s="15" t="s">
        <v>39</v>
      </c>
      <c r="D148" s="15" t="s">
        <v>43</v>
      </c>
      <c r="E148" s="19" t="s">
        <v>241</v>
      </c>
      <c r="F148" s="17" t="str">
        <f>REPLACE(E148,7,8,"********")</f>
        <v>533524********1276</v>
      </c>
      <c r="G148" s="18">
        <v>42508</v>
      </c>
      <c r="H148" s="19" t="s">
        <v>178</v>
      </c>
      <c r="I148" s="29">
        <v>21016</v>
      </c>
      <c r="J148" s="29"/>
      <c r="K148" s="29"/>
      <c r="L148" s="29">
        <f t="shared" si="8"/>
        <v>21016</v>
      </c>
      <c r="M148" s="29"/>
      <c r="N148" s="29"/>
      <c r="O148" s="29"/>
      <c r="P148" s="29"/>
      <c r="Q148" s="29"/>
      <c r="R148" s="29"/>
      <c r="S148" s="29"/>
      <c r="T148" s="29"/>
      <c r="U148" s="29"/>
      <c r="V148" s="29"/>
      <c r="W148" s="29"/>
      <c r="X148" s="29"/>
      <c r="Y148" s="29"/>
      <c r="Z148" s="29">
        <v>2101.6</v>
      </c>
      <c r="AA148" s="15" t="s">
        <v>179</v>
      </c>
      <c r="AB148" s="18">
        <v>42508</v>
      </c>
      <c r="AC148" s="15">
        <v>1.5</v>
      </c>
      <c r="AD148" s="29">
        <f>Z148*AC148</f>
        <v>3152.4</v>
      </c>
      <c r="AE148" s="29"/>
      <c r="AF148" s="18"/>
      <c r="AG148" s="18"/>
      <c r="AH148" s="15">
        <v>0</v>
      </c>
      <c r="AI148" s="29">
        <v>0</v>
      </c>
      <c r="AJ148" s="29">
        <v>3152.4</v>
      </c>
      <c r="AK148" s="29">
        <f t="shared" si="9"/>
        <v>24168.4</v>
      </c>
      <c r="AL148" s="29"/>
      <c r="AM148" s="29">
        <v>11558.8</v>
      </c>
    </row>
    <row r="149" s="2" customFormat="1" ht="23" customHeight="1" spans="1:39">
      <c r="A149" s="13">
        <v>104</v>
      </c>
      <c r="B149" s="20" t="s">
        <v>242</v>
      </c>
      <c r="C149" s="15" t="s">
        <v>39</v>
      </c>
      <c r="D149" s="15" t="s">
        <v>43</v>
      </c>
      <c r="E149" s="15"/>
      <c r="F149" s="15"/>
      <c r="G149" s="15"/>
      <c r="H149" s="15"/>
      <c r="I149" s="29">
        <v>30702</v>
      </c>
      <c r="J149" s="29"/>
      <c r="K149" s="29"/>
      <c r="L149" s="29">
        <f t="shared" si="8"/>
        <v>30702</v>
      </c>
      <c r="M149" s="29"/>
      <c r="N149" s="29"/>
      <c r="O149" s="29"/>
      <c r="P149" s="29"/>
      <c r="Q149" s="29"/>
      <c r="R149" s="29"/>
      <c r="S149" s="29"/>
      <c r="T149" s="29"/>
      <c r="U149" s="29"/>
      <c r="V149" s="29"/>
      <c r="W149" s="29"/>
      <c r="X149" s="29"/>
      <c r="Y149" s="29"/>
      <c r="Z149" s="15"/>
      <c r="AA149" s="15"/>
      <c r="AB149" s="18"/>
      <c r="AC149" s="15"/>
      <c r="AD149" s="29"/>
      <c r="AE149" s="29"/>
      <c r="AF149" s="18"/>
      <c r="AG149" s="18"/>
      <c r="AH149" s="15"/>
      <c r="AI149" s="29"/>
      <c r="AJ149" s="29"/>
      <c r="AK149" s="29">
        <f t="shared" si="9"/>
        <v>30702</v>
      </c>
      <c r="AL149" s="29"/>
      <c r="AM149" s="29">
        <v>16886.1</v>
      </c>
    </row>
    <row r="150" s="2" customFormat="1" ht="23" customHeight="1" spans="1:39">
      <c r="A150" s="13">
        <v>105</v>
      </c>
      <c r="B150" s="20" t="s">
        <v>243</v>
      </c>
      <c r="C150" s="15" t="s">
        <v>39</v>
      </c>
      <c r="D150" s="15" t="s">
        <v>43</v>
      </c>
      <c r="E150" s="15"/>
      <c r="F150" s="15"/>
      <c r="G150" s="15"/>
      <c r="H150" s="15"/>
      <c r="I150" s="29">
        <v>18962</v>
      </c>
      <c r="J150" s="29"/>
      <c r="K150" s="29"/>
      <c r="L150" s="29">
        <f t="shared" si="8"/>
        <v>18962</v>
      </c>
      <c r="M150" s="29"/>
      <c r="N150" s="29"/>
      <c r="O150" s="29"/>
      <c r="P150" s="29"/>
      <c r="Q150" s="29"/>
      <c r="R150" s="29"/>
      <c r="S150" s="29"/>
      <c r="T150" s="29"/>
      <c r="U150" s="29"/>
      <c r="V150" s="29"/>
      <c r="W150" s="29"/>
      <c r="X150" s="29"/>
      <c r="Y150" s="29"/>
      <c r="Z150" s="15"/>
      <c r="AA150" s="15"/>
      <c r="AB150" s="18"/>
      <c r="AC150" s="15"/>
      <c r="AD150" s="29"/>
      <c r="AE150" s="29"/>
      <c r="AF150" s="18"/>
      <c r="AG150" s="18"/>
      <c r="AH150" s="15"/>
      <c r="AI150" s="29"/>
      <c r="AJ150" s="29"/>
      <c r="AK150" s="29">
        <f t="shared" si="9"/>
        <v>18962</v>
      </c>
      <c r="AL150" s="29"/>
      <c r="AM150" s="29">
        <v>10429.1</v>
      </c>
    </row>
    <row r="151" s="2" customFormat="1" ht="23" customHeight="1" spans="1:39">
      <c r="A151" s="13">
        <v>106</v>
      </c>
      <c r="B151" s="20" t="s">
        <v>244</v>
      </c>
      <c r="C151" s="15" t="s">
        <v>39</v>
      </c>
      <c r="D151" s="15" t="s">
        <v>43</v>
      </c>
      <c r="E151" s="15"/>
      <c r="F151" s="15"/>
      <c r="G151" s="15"/>
      <c r="H151" s="15"/>
      <c r="I151" s="29">
        <v>3750</v>
      </c>
      <c r="J151" s="29"/>
      <c r="K151" s="29"/>
      <c r="L151" s="29">
        <f t="shared" si="8"/>
        <v>3750</v>
      </c>
      <c r="M151" s="29"/>
      <c r="N151" s="29"/>
      <c r="O151" s="29"/>
      <c r="P151" s="29"/>
      <c r="Q151" s="29"/>
      <c r="R151" s="29"/>
      <c r="S151" s="29"/>
      <c r="T151" s="29"/>
      <c r="U151" s="29"/>
      <c r="V151" s="29"/>
      <c r="W151" s="29"/>
      <c r="X151" s="29"/>
      <c r="Y151" s="29"/>
      <c r="Z151" s="15"/>
      <c r="AA151" s="15"/>
      <c r="AB151" s="18"/>
      <c r="AC151" s="15"/>
      <c r="AD151" s="29"/>
      <c r="AE151" s="29"/>
      <c r="AF151" s="18"/>
      <c r="AG151" s="18"/>
      <c r="AH151" s="15"/>
      <c r="AI151" s="29"/>
      <c r="AJ151" s="29"/>
      <c r="AK151" s="29">
        <f t="shared" si="9"/>
        <v>3750</v>
      </c>
      <c r="AL151" s="29"/>
      <c r="AM151" s="29">
        <v>2062.5</v>
      </c>
    </row>
    <row r="152" s="2" customFormat="1" ht="23" customHeight="1" spans="1:39">
      <c r="A152" s="13">
        <v>107</v>
      </c>
      <c r="B152" s="20" t="s">
        <v>245</v>
      </c>
      <c r="C152" s="15" t="s">
        <v>39</v>
      </c>
      <c r="D152" s="15" t="s">
        <v>43</v>
      </c>
      <c r="E152" s="15"/>
      <c r="F152" s="15"/>
      <c r="G152" s="15"/>
      <c r="H152" s="15"/>
      <c r="I152" s="29">
        <v>36184</v>
      </c>
      <c r="J152" s="29"/>
      <c r="K152" s="29"/>
      <c r="L152" s="29">
        <f t="shared" si="8"/>
        <v>36184</v>
      </c>
      <c r="M152" s="29"/>
      <c r="N152" s="29"/>
      <c r="O152" s="29"/>
      <c r="P152" s="29"/>
      <c r="Q152" s="29"/>
      <c r="R152" s="29"/>
      <c r="S152" s="29"/>
      <c r="T152" s="29"/>
      <c r="U152" s="29"/>
      <c r="V152" s="29"/>
      <c r="W152" s="29"/>
      <c r="X152" s="29"/>
      <c r="Y152" s="29"/>
      <c r="Z152" s="15"/>
      <c r="AA152" s="15"/>
      <c r="AB152" s="18"/>
      <c r="AC152" s="15"/>
      <c r="AD152" s="29"/>
      <c r="AE152" s="29"/>
      <c r="AF152" s="18"/>
      <c r="AG152" s="18"/>
      <c r="AH152" s="15"/>
      <c r="AI152" s="29"/>
      <c r="AJ152" s="29"/>
      <c r="AK152" s="29">
        <f t="shared" si="9"/>
        <v>36184</v>
      </c>
      <c r="AL152" s="29"/>
      <c r="AM152" s="29">
        <v>19901.2</v>
      </c>
    </row>
    <row r="153" s="2" customFormat="1" ht="23" customHeight="1" spans="1:39">
      <c r="A153" s="13">
        <v>108</v>
      </c>
      <c r="B153" s="20" t="s">
        <v>246</v>
      </c>
      <c r="C153" s="15" t="s">
        <v>39</v>
      </c>
      <c r="D153" s="15" t="s">
        <v>43</v>
      </c>
      <c r="E153" s="15"/>
      <c r="F153" s="15"/>
      <c r="G153" s="15"/>
      <c r="H153" s="15"/>
      <c r="I153" s="29">
        <v>12084</v>
      </c>
      <c r="J153" s="29"/>
      <c r="K153" s="29"/>
      <c r="L153" s="29">
        <f t="shared" si="8"/>
        <v>12084</v>
      </c>
      <c r="M153" s="29"/>
      <c r="N153" s="29"/>
      <c r="O153" s="29"/>
      <c r="P153" s="29"/>
      <c r="Q153" s="29"/>
      <c r="R153" s="29"/>
      <c r="S153" s="29"/>
      <c r="T153" s="29"/>
      <c r="U153" s="29"/>
      <c r="V153" s="29"/>
      <c r="W153" s="29"/>
      <c r="X153" s="29"/>
      <c r="Y153" s="29"/>
      <c r="Z153" s="15"/>
      <c r="AA153" s="15"/>
      <c r="AB153" s="18"/>
      <c r="AC153" s="15"/>
      <c r="AD153" s="29"/>
      <c r="AE153" s="29"/>
      <c r="AF153" s="18"/>
      <c r="AG153" s="18"/>
      <c r="AH153" s="15"/>
      <c r="AI153" s="29"/>
      <c r="AJ153" s="29"/>
      <c r="AK153" s="29">
        <f t="shared" si="9"/>
        <v>12084</v>
      </c>
      <c r="AL153" s="29"/>
      <c r="AM153" s="29">
        <v>6646.2</v>
      </c>
    </row>
    <row r="154" s="2" customFormat="1" ht="23" customHeight="1" spans="1:39">
      <c r="A154" s="13">
        <v>109</v>
      </c>
      <c r="B154" s="20" t="s">
        <v>247</v>
      </c>
      <c r="C154" s="15" t="s">
        <v>39</v>
      </c>
      <c r="D154" s="15" t="s">
        <v>43</v>
      </c>
      <c r="E154" s="19" t="s">
        <v>248</v>
      </c>
      <c r="F154" s="17" t="str">
        <f>REPLACE(E154,7,8,"********")</f>
        <v>533527********0013</v>
      </c>
      <c r="G154" s="18">
        <v>43496</v>
      </c>
      <c r="H154" s="19" t="s">
        <v>48</v>
      </c>
      <c r="I154" s="29">
        <v>43105.62</v>
      </c>
      <c r="J154" s="29">
        <v>37200</v>
      </c>
      <c r="K154" s="29"/>
      <c r="L154" s="29">
        <f t="shared" si="8"/>
        <v>80305.62</v>
      </c>
      <c r="M154" s="29"/>
      <c r="N154" s="29"/>
      <c r="O154" s="29"/>
      <c r="P154" s="29"/>
      <c r="Q154" s="29"/>
      <c r="R154" s="29"/>
      <c r="S154" s="29"/>
      <c r="T154" s="29"/>
      <c r="U154" s="29"/>
      <c r="V154" s="29"/>
      <c r="W154" s="29"/>
      <c r="X154" s="29"/>
      <c r="Y154" s="29"/>
      <c r="Z154" s="29">
        <v>3413</v>
      </c>
      <c r="AA154" s="15" t="s">
        <v>182</v>
      </c>
      <c r="AB154" s="18">
        <v>42551</v>
      </c>
      <c r="AC154" s="15">
        <v>1.5</v>
      </c>
      <c r="AD154" s="29">
        <f>Z154*AC154</f>
        <v>5119.5</v>
      </c>
      <c r="AE154" s="29">
        <v>1670</v>
      </c>
      <c r="AF154" s="18">
        <v>42552</v>
      </c>
      <c r="AG154" s="18">
        <v>43496</v>
      </c>
      <c r="AH154" s="15">
        <v>3</v>
      </c>
      <c r="AI154" s="29">
        <f>AE154*AH154</f>
        <v>5010</v>
      </c>
      <c r="AJ154" s="29">
        <f>AD154+AI154</f>
        <v>10129.5</v>
      </c>
      <c r="AK154" s="29">
        <f t="shared" si="9"/>
        <v>90435.12</v>
      </c>
      <c r="AL154" s="29"/>
      <c r="AM154" s="29">
        <v>23708.09</v>
      </c>
    </row>
    <row r="155" s="2" customFormat="1" ht="23" customHeight="1" spans="1:39">
      <c r="A155" s="13">
        <v>110</v>
      </c>
      <c r="B155" s="20" t="s">
        <v>249</v>
      </c>
      <c r="C155" s="15" t="s">
        <v>39</v>
      </c>
      <c r="D155" s="15" t="s">
        <v>43</v>
      </c>
      <c r="E155" s="15"/>
      <c r="F155" s="18"/>
      <c r="G155" s="18">
        <v>42369</v>
      </c>
      <c r="H155" s="19" t="s">
        <v>250</v>
      </c>
      <c r="I155" s="29">
        <v>17685</v>
      </c>
      <c r="J155" s="29"/>
      <c r="K155" s="29"/>
      <c r="L155" s="29">
        <f t="shared" si="8"/>
        <v>17685</v>
      </c>
      <c r="M155" s="29"/>
      <c r="N155" s="29"/>
      <c r="O155" s="29"/>
      <c r="P155" s="29"/>
      <c r="Q155" s="29"/>
      <c r="R155" s="29"/>
      <c r="S155" s="29"/>
      <c r="T155" s="29"/>
      <c r="U155" s="29"/>
      <c r="V155" s="29"/>
      <c r="W155" s="29"/>
      <c r="X155" s="29"/>
      <c r="Y155" s="29"/>
      <c r="Z155" s="29">
        <v>2526.42857142857</v>
      </c>
      <c r="AA155" s="15" t="s">
        <v>251</v>
      </c>
      <c r="AB155" s="18">
        <v>42369</v>
      </c>
      <c r="AC155" s="15">
        <v>3</v>
      </c>
      <c r="AD155" s="29">
        <f>Z155*AC155</f>
        <v>7579.28571428571</v>
      </c>
      <c r="AE155" s="29"/>
      <c r="AF155" s="18"/>
      <c r="AG155" s="18"/>
      <c r="AH155" s="15">
        <v>0</v>
      </c>
      <c r="AI155" s="29">
        <v>0</v>
      </c>
      <c r="AJ155" s="29">
        <v>7579.28571428571</v>
      </c>
      <c r="AK155" s="29">
        <f t="shared" si="9"/>
        <v>25264.2857142857</v>
      </c>
      <c r="AL155" s="29"/>
      <c r="AM155" s="29">
        <v>9726.75</v>
      </c>
    </row>
    <row r="156" s="2" customFormat="1" ht="23" customHeight="1" spans="1:39">
      <c r="A156" s="13">
        <v>111</v>
      </c>
      <c r="B156" s="20" t="s">
        <v>252</v>
      </c>
      <c r="C156" s="15" t="s">
        <v>39</v>
      </c>
      <c r="D156" s="15" t="s">
        <v>43</v>
      </c>
      <c r="E156" s="15"/>
      <c r="F156" s="15"/>
      <c r="G156" s="15"/>
      <c r="H156" s="15"/>
      <c r="I156" s="29">
        <v>2990</v>
      </c>
      <c r="J156" s="29"/>
      <c r="K156" s="29"/>
      <c r="L156" s="29">
        <f t="shared" si="8"/>
        <v>2990</v>
      </c>
      <c r="M156" s="29"/>
      <c r="N156" s="29"/>
      <c r="O156" s="29"/>
      <c r="P156" s="29"/>
      <c r="Q156" s="29"/>
      <c r="R156" s="29"/>
      <c r="S156" s="29"/>
      <c r="T156" s="29"/>
      <c r="U156" s="29"/>
      <c r="V156" s="29"/>
      <c r="W156" s="29"/>
      <c r="X156" s="29"/>
      <c r="Y156" s="29"/>
      <c r="Z156" s="15"/>
      <c r="AA156" s="15"/>
      <c r="AB156" s="18"/>
      <c r="AC156" s="15"/>
      <c r="AD156" s="29"/>
      <c r="AE156" s="29"/>
      <c r="AF156" s="18"/>
      <c r="AG156" s="18"/>
      <c r="AH156" s="15"/>
      <c r="AI156" s="29"/>
      <c r="AJ156" s="29"/>
      <c r="AK156" s="29">
        <f t="shared" si="9"/>
        <v>2990</v>
      </c>
      <c r="AL156" s="29"/>
      <c r="AM156" s="29">
        <v>1644.5</v>
      </c>
    </row>
    <row r="157" s="2" customFormat="1" ht="23" customHeight="1" spans="1:39">
      <c r="A157" s="13">
        <v>112</v>
      </c>
      <c r="B157" s="20" t="s">
        <v>253</v>
      </c>
      <c r="C157" s="15" t="s">
        <v>39</v>
      </c>
      <c r="D157" s="15" t="s">
        <v>43</v>
      </c>
      <c r="E157" s="15"/>
      <c r="F157" s="15"/>
      <c r="G157" s="15"/>
      <c r="H157" s="15"/>
      <c r="I157" s="29">
        <v>25000</v>
      </c>
      <c r="J157" s="29"/>
      <c r="K157" s="29"/>
      <c r="L157" s="29">
        <f t="shared" si="8"/>
        <v>25000</v>
      </c>
      <c r="M157" s="29"/>
      <c r="N157" s="29"/>
      <c r="O157" s="29"/>
      <c r="P157" s="29"/>
      <c r="Q157" s="29"/>
      <c r="R157" s="29"/>
      <c r="S157" s="29"/>
      <c r="T157" s="29"/>
      <c r="U157" s="29"/>
      <c r="V157" s="29"/>
      <c r="W157" s="29"/>
      <c r="X157" s="29"/>
      <c r="Y157" s="29"/>
      <c r="Z157" s="15"/>
      <c r="AA157" s="15"/>
      <c r="AB157" s="18"/>
      <c r="AC157" s="15"/>
      <c r="AD157" s="29"/>
      <c r="AE157" s="29"/>
      <c r="AF157" s="18"/>
      <c r="AG157" s="18"/>
      <c r="AH157" s="15"/>
      <c r="AI157" s="29"/>
      <c r="AJ157" s="29"/>
      <c r="AK157" s="29">
        <f t="shared" si="9"/>
        <v>25000</v>
      </c>
      <c r="AL157" s="29"/>
      <c r="AM157" s="29">
        <v>13750</v>
      </c>
    </row>
    <row r="158" s="2" customFormat="1" ht="23" customHeight="1" spans="1:39">
      <c r="A158" s="13">
        <v>113</v>
      </c>
      <c r="B158" s="20" t="s">
        <v>254</v>
      </c>
      <c r="C158" s="15" t="s">
        <v>39</v>
      </c>
      <c r="D158" s="15" t="s">
        <v>43</v>
      </c>
      <c r="E158" s="15"/>
      <c r="F158" s="15"/>
      <c r="G158" s="15"/>
      <c r="H158" s="15"/>
      <c r="I158" s="29">
        <v>4000</v>
      </c>
      <c r="J158" s="29"/>
      <c r="K158" s="29"/>
      <c r="L158" s="29">
        <f t="shared" si="8"/>
        <v>4000</v>
      </c>
      <c r="M158" s="29"/>
      <c r="N158" s="29"/>
      <c r="O158" s="29"/>
      <c r="P158" s="29"/>
      <c r="Q158" s="29"/>
      <c r="R158" s="29"/>
      <c r="S158" s="29"/>
      <c r="T158" s="29"/>
      <c r="U158" s="29"/>
      <c r="V158" s="29"/>
      <c r="W158" s="29"/>
      <c r="X158" s="29"/>
      <c r="Y158" s="29"/>
      <c r="Z158" s="15"/>
      <c r="AA158" s="15"/>
      <c r="AB158" s="18"/>
      <c r="AC158" s="15"/>
      <c r="AD158" s="29"/>
      <c r="AE158" s="29"/>
      <c r="AF158" s="18"/>
      <c r="AG158" s="18"/>
      <c r="AH158" s="15"/>
      <c r="AI158" s="29"/>
      <c r="AJ158" s="29"/>
      <c r="AK158" s="29">
        <f t="shared" si="9"/>
        <v>4000</v>
      </c>
      <c r="AL158" s="29"/>
      <c r="AM158" s="29">
        <v>2200</v>
      </c>
    </row>
    <row r="159" s="2" customFormat="1" ht="23" customHeight="1" spans="1:39">
      <c r="A159" s="13">
        <v>114</v>
      </c>
      <c r="B159" s="20" t="s">
        <v>255</v>
      </c>
      <c r="C159" s="15" t="s">
        <v>39</v>
      </c>
      <c r="D159" s="15" t="s">
        <v>43</v>
      </c>
      <c r="E159" s="15"/>
      <c r="F159" s="18"/>
      <c r="G159" s="18">
        <v>42004</v>
      </c>
      <c r="H159" s="15" t="s">
        <v>256</v>
      </c>
      <c r="I159" s="29">
        <v>43200</v>
      </c>
      <c r="J159" s="29"/>
      <c r="K159" s="29"/>
      <c r="L159" s="29">
        <f t="shared" si="8"/>
        <v>43200</v>
      </c>
      <c r="M159" s="29"/>
      <c r="N159" s="29"/>
      <c r="O159" s="29"/>
      <c r="P159" s="29"/>
      <c r="Q159" s="29"/>
      <c r="R159" s="29"/>
      <c r="S159" s="29"/>
      <c r="T159" s="29"/>
      <c r="U159" s="29"/>
      <c r="V159" s="29"/>
      <c r="W159" s="29"/>
      <c r="X159" s="29"/>
      <c r="Y159" s="29"/>
      <c r="Z159" s="15"/>
      <c r="AA159" s="15"/>
      <c r="AB159" s="18"/>
      <c r="AC159" s="15"/>
      <c r="AD159" s="29"/>
      <c r="AE159" s="29"/>
      <c r="AF159" s="18"/>
      <c r="AG159" s="18"/>
      <c r="AH159" s="15"/>
      <c r="AI159" s="29"/>
      <c r="AJ159" s="29"/>
      <c r="AK159" s="29">
        <f t="shared" si="9"/>
        <v>43200</v>
      </c>
      <c r="AL159" s="29"/>
      <c r="AM159" s="29">
        <v>23760</v>
      </c>
    </row>
    <row r="160" s="2" customFormat="1" ht="23" customHeight="1" spans="1:39">
      <c r="A160" s="13">
        <v>115</v>
      </c>
      <c r="B160" s="20" t="s">
        <v>257</v>
      </c>
      <c r="C160" s="15" t="s">
        <v>39</v>
      </c>
      <c r="D160" s="15" t="s">
        <v>51</v>
      </c>
      <c r="E160" s="15"/>
      <c r="F160" s="18"/>
      <c r="G160" s="18">
        <v>42004</v>
      </c>
      <c r="H160" s="15" t="s">
        <v>256</v>
      </c>
      <c r="I160" s="29">
        <v>21059.94</v>
      </c>
      <c r="J160" s="29"/>
      <c r="K160" s="29"/>
      <c r="L160" s="29">
        <f t="shared" si="8"/>
        <v>21059.94</v>
      </c>
      <c r="M160" s="29"/>
      <c r="N160" s="29"/>
      <c r="O160" s="29"/>
      <c r="P160" s="29"/>
      <c r="Q160" s="29"/>
      <c r="R160" s="29"/>
      <c r="S160" s="29"/>
      <c r="T160" s="29"/>
      <c r="U160" s="29"/>
      <c r="V160" s="29"/>
      <c r="W160" s="29"/>
      <c r="X160" s="29"/>
      <c r="Y160" s="29"/>
      <c r="Z160" s="15"/>
      <c r="AA160" s="15"/>
      <c r="AB160" s="18"/>
      <c r="AC160" s="15"/>
      <c r="AD160" s="29"/>
      <c r="AE160" s="29"/>
      <c r="AF160" s="18"/>
      <c r="AG160" s="18"/>
      <c r="AH160" s="15"/>
      <c r="AI160" s="29"/>
      <c r="AJ160" s="29"/>
      <c r="AK160" s="29">
        <f t="shared" si="9"/>
        <v>21059.94</v>
      </c>
      <c r="AL160" s="29"/>
      <c r="AM160" s="29">
        <v>11582.97</v>
      </c>
    </row>
    <row r="161" s="2" customFormat="1" ht="23" customHeight="1" spans="1:39">
      <c r="A161" s="13">
        <v>116</v>
      </c>
      <c r="B161" s="20" t="s">
        <v>258</v>
      </c>
      <c r="C161" s="15" t="s">
        <v>39</v>
      </c>
      <c r="D161" s="15" t="s">
        <v>51</v>
      </c>
      <c r="E161" s="15"/>
      <c r="F161" s="15"/>
      <c r="G161" s="15"/>
      <c r="H161" s="15"/>
      <c r="I161" s="29">
        <v>23377.02</v>
      </c>
      <c r="J161" s="29"/>
      <c r="K161" s="29"/>
      <c r="L161" s="29">
        <f t="shared" si="8"/>
        <v>23377.02</v>
      </c>
      <c r="M161" s="29"/>
      <c r="N161" s="29"/>
      <c r="O161" s="29"/>
      <c r="P161" s="29"/>
      <c r="Q161" s="29"/>
      <c r="R161" s="29"/>
      <c r="S161" s="29"/>
      <c r="T161" s="29"/>
      <c r="U161" s="29"/>
      <c r="V161" s="29"/>
      <c r="W161" s="29"/>
      <c r="X161" s="29"/>
      <c r="Y161" s="29"/>
      <c r="Z161" s="15"/>
      <c r="AA161" s="15"/>
      <c r="AB161" s="18"/>
      <c r="AC161" s="15"/>
      <c r="AD161" s="29"/>
      <c r="AE161" s="29"/>
      <c r="AF161" s="18"/>
      <c r="AG161" s="18"/>
      <c r="AH161" s="15"/>
      <c r="AI161" s="29"/>
      <c r="AJ161" s="29"/>
      <c r="AK161" s="29">
        <f t="shared" si="9"/>
        <v>23377.02</v>
      </c>
      <c r="AL161" s="29"/>
      <c r="AM161" s="29">
        <v>12857.36</v>
      </c>
    </row>
    <row r="162" s="2" customFormat="1" ht="23" customHeight="1" spans="1:39">
      <c r="A162" s="13">
        <v>117</v>
      </c>
      <c r="B162" s="20" t="s">
        <v>259</v>
      </c>
      <c r="C162" s="15" t="s">
        <v>39</v>
      </c>
      <c r="D162" s="15" t="s">
        <v>43</v>
      </c>
      <c r="E162" s="15"/>
      <c r="F162" s="15"/>
      <c r="G162" s="15"/>
      <c r="H162" s="15"/>
      <c r="I162" s="29">
        <v>8900</v>
      </c>
      <c r="J162" s="29"/>
      <c r="K162" s="29"/>
      <c r="L162" s="29">
        <f t="shared" si="8"/>
        <v>8900</v>
      </c>
      <c r="M162" s="29"/>
      <c r="N162" s="29"/>
      <c r="O162" s="29"/>
      <c r="P162" s="29"/>
      <c r="Q162" s="29"/>
      <c r="R162" s="29"/>
      <c r="S162" s="29"/>
      <c r="T162" s="29"/>
      <c r="U162" s="29"/>
      <c r="V162" s="29"/>
      <c r="W162" s="29"/>
      <c r="X162" s="29"/>
      <c r="Y162" s="29"/>
      <c r="Z162" s="15"/>
      <c r="AA162" s="15"/>
      <c r="AB162" s="18"/>
      <c r="AC162" s="15"/>
      <c r="AD162" s="29"/>
      <c r="AE162" s="29"/>
      <c r="AF162" s="18"/>
      <c r="AG162" s="18"/>
      <c r="AH162" s="15"/>
      <c r="AI162" s="29"/>
      <c r="AJ162" s="29"/>
      <c r="AK162" s="29">
        <f t="shared" si="9"/>
        <v>8900</v>
      </c>
      <c r="AL162" s="29"/>
      <c r="AM162" s="29">
        <v>4895</v>
      </c>
    </row>
    <row r="163" s="2" customFormat="1" ht="23" customHeight="1" spans="1:39">
      <c r="A163" s="13">
        <v>118</v>
      </c>
      <c r="B163" s="20" t="s">
        <v>260</v>
      </c>
      <c r="C163" s="15" t="s">
        <v>39</v>
      </c>
      <c r="D163" s="15" t="s">
        <v>43</v>
      </c>
      <c r="E163" s="15"/>
      <c r="F163" s="15"/>
      <c r="G163" s="15"/>
      <c r="H163" s="15"/>
      <c r="I163" s="29">
        <v>6450</v>
      </c>
      <c r="J163" s="29"/>
      <c r="K163" s="29"/>
      <c r="L163" s="29">
        <f t="shared" si="8"/>
        <v>6450</v>
      </c>
      <c r="M163" s="29"/>
      <c r="N163" s="29"/>
      <c r="O163" s="29"/>
      <c r="P163" s="29"/>
      <c r="Q163" s="29"/>
      <c r="R163" s="29"/>
      <c r="S163" s="29"/>
      <c r="T163" s="29"/>
      <c r="U163" s="29"/>
      <c r="V163" s="29"/>
      <c r="W163" s="29"/>
      <c r="X163" s="29"/>
      <c r="Y163" s="29"/>
      <c r="Z163" s="15"/>
      <c r="AA163" s="15"/>
      <c r="AB163" s="18"/>
      <c r="AC163" s="15"/>
      <c r="AD163" s="29"/>
      <c r="AE163" s="29"/>
      <c r="AF163" s="18"/>
      <c r="AG163" s="18"/>
      <c r="AH163" s="15"/>
      <c r="AI163" s="29"/>
      <c r="AJ163" s="29"/>
      <c r="AK163" s="29">
        <f t="shared" si="9"/>
        <v>6450</v>
      </c>
      <c r="AL163" s="29"/>
      <c r="AM163" s="29">
        <v>3547.5</v>
      </c>
    </row>
    <row r="164" s="2" customFormat="1" ht="23" customHeight="1" spans="1:39">
      <c r="A164" s="13">
        <v>119</v>
      </c>
      <c r="B164" s="20" t="s">
        <v>261</v>
      </c>
      <c r="C164" s="15" t="s">
        <v>39</v>
      </c>
      <c r="D164" s="15" t="s">
        <v>43</v>
      </c>
      <c r="E164" s="15"/>
      <c r="F164" s="15"/>
      <c r="G164" s="15"/>
      <c r="H164" s="15"/>
      <c r="I164" s="29">
        <v>8450</v>
      </c>
      <c r="J164" s="29"/>
      <c r="K164" s="29"/>
      <c r="L164" s="29">
        <f t="shared" si="8"/>
        <v>8450</v>
      </c>
      <c r="M164" s="29"/>
      <c r="N164" s="29"/>
      <c r="O164" s="29"/>
      <c r="P164" s="29"/>
      <c r="Q164" s="29"/>
      <c r="R164" s="29"/>
      <c r="S164" s="29"/>
      <c r="T164" s="29"/>
      <c r="U164" s="29"/>
      <c r="V164" s="29"/>
      <c r="W164" s="29"/>
      <c r="X164" s="29"/>
      <c r="Y164" s="29"/>
      <c r="Z164" s="15"/>
      <c r="AA164" s="15"/>
      <c r="AB164" s="18"/>
      <c r="AC164" s="15"/>
      <c r="AD164" s="29"/>
      <c r="AE164" s="29"/>
      <c r="AF164" s="18"/>
      <c r="AG164" s="18"/>
      <c r="AH164" s="15"/>
      <c r="AI164" s="29"/>
      <c r="AJ164" s="29"/>
      <c r="AK164" s="29">
        <f t="shared" si="9"/>
        <v>8450</v>
      </c>
      <c r="AL164" s="29"/>
      <c r="AM164" s="29">
        <v>4647.5</v>
      </c>
    </row>
    <row r="165" s="2" customFormat="1" ht="23" customHeight="1" spans="1:39">
      <c r="A165" s="13">
        <v>120</v>
      </c>
      <c r="B165" s="20" t="s">
        <v>262</v>
      </c>
      <c r="C165" s="15" t="s">
        <v>39</v>
      </c>
      <c r="D165" s="15" t="s">
        <v>43</v>
      </c>
      <c r="E165" s="15"/>
      <c r="F165" s="15"/>
      <c r="G165" s="15"/>
      <c r="H165" s="15"/>
      <c r="I165" s="29">
        <v>8300</v>
      </c>
      <c r="J165" s="29"/>
      <c r="K165" s="29"/>
      <c r="L165" s="29">
        <f t="shared" si="8"/>
        <v>8300</v>
      </c>
      <c r="M165" s="29"/>
      <c r="N165" s="29"/>
      <c r="O165" s="29"/>
      <c r="P165" s="29"/>
      <c r="Q165" s="29"/>
      <c r="R165" s="29"/>
      <c r="S165" s="29"/>
      <c r="T165" s="29"/>
      <c r="U165" s="29"/>
      <c r="V165" s="29"/>
      <c r="W165" s="29"/>
      <c r="X165" s="29"/>
      <c r="Y165" s="29"/>
      <c r="Z165" s="15"/>
      <c r="AA165" s="15"/>
      <c r="AB165" s="18"/>
      <c r="AC165" s="15"/>
      <c r="AD165" s="29"/>
      <c r="AE165" s="29"/>
      <c r="AF165" s="18"/>
      <c r="AG165" s="18"/>
      <c r="AH165" s="15"/>
      <c r="AI165" s="29"/>
      <c r="AJ165" s="29"/>
      <c r="AK165" s="29">
        <f t="shared" si="9"/>
        <v>8300</v>
      </c>
      <c r="AL165" s="29"/>
      <c r="AM165" s="29">
        <v>4565</v>
      </c>
    </row>
    <row r="166" s="2" customFormat="1" ht="23" customHeight="1" spans="1:39">
      <c r="A166" s="13">
        <v>121</v>
      </c>
      <c r="B166" s="20" t="s">
        <v>263</v>
      </c>
      <c r="C166" s="15" t="s">
        <v>39</v>
      </c>
      <c r="D166" s="15" t="s">
        <v>51</v>
      </c>
      <c r="E166" s="15"/>
      <c r="F166" s="15"/>
      <c r="G166" s="15"/>
      <c r="H166" s="15"/>
      <c r="I166" s="29">
        <v>8750</v>
      </c>
      <c r="J166" s="29"/>
      <c r="K166" s="29"/>
      <c r="L166" s="29">
        <f t="shared" si="8"/>
        <v>8750</v>
      </c>
      <c r="M166" s="29"/>
      <c r="N166" s="29"/>
      <c r="O166" s="29"/>
      <c r="P166" s="29"/>
      <c r="Q166" s="29"/>
      <c r="R166" s="29"/>
      <c r="S166" s="29"/>
      <c r="T166" s="29"/>
      <c r="U166" s="29"/>
      <c r="V166" s="29"/>
      <c r="W166" s="29"/>
      <c r="X166" s="29"/>
      <c r="Y166" s="29"/>
      <c r="Z166" s="15"/>
      <c r="AA166" s="15"/>
      <c r="AB166" s="18"/>
      <c r="AC166" s="15"/>
      <c r="AD166" s="29"/>
      <c r="AE166" s="29"/>
      <c r="AF166" s="18"/>
      <c r="AG166" s="18"/>
      <c r="AH166" s="15"/>
      <c r="AI166" s="29"/>
      <c r="AJ166" s="29"/>
      <c r="AK166" s="29">
        <f t="shared" si="9"/>
        <v>8750</v>
      </c>
      <c r="AL166" s="29"/>
      <c r="AM166" s="29">
        <v>4812.5</v>
      </c>
    </row>
    <row r="167" s="2" customFormat="1" ht="23" customHeight="1" spans="1:39">
      <c r="A167" s="13">
        <v>122</v>
      </c>
      <c r="B167" s="20" t="s">
        <v>264</v>
      </c>
      <c r="C167" s="15" t="s">
        <v>39</v>
      </c>
      <c r="D167" s="15" t="s">
        <v>43</v>
      </c>
      <c r="E167" s="15"/>
      <c r="F167" s="15"/>
      <c r="G167" s="15"/>
      <c r="H167" s="15"/>
      <c r="I167" s="29">
        <v>9200</v>
      </c>
      <c r="J167" s="29"/>
      <c r="K167" s="29"/>
      <c r="L167" s="29">
        <f t="shared" si="8"/>
        <v>9200</v>
      </c>
      <c r="M167" s="29"/>
      <c r="N167" s="29"/>
      <c r="O167" s="29"/>
      <c r="P167" s="29"/>
      <c r="Q167" s="29"/>
      <c r="R167" s="29"/>
      <c r="S167" s="29"/>
      <c r="T167" s="29"/>
      <c r="U167" s="29"/>
      <c r="V167" s="29"/>
      <c r="W167" s="29"/>
      <c r="X167" s="29"/>
      <c r="Y167" s="29"/>
      <c r="Z167" s="15"/>
      <c r="AA167" s="15"/>
      <c r="AB167" s="18"/>
      <c r="AC167" s="15"/>
      <c r="AD167" s="29"/>
      <c r="AE167" s="29"/>
      <c r="AF167" s="18"/>
      <c r="AG167" s="18"/>
      <c r="AH167" s="15"/>
      <c r="AI167" s="29"/>
      <c r="AJ167" s="29"/>
      <c r="AK167" s="29">
        <f t="shared" si="9"/>
        <v>9200</v>
      </c>
      <c r="AL167" s="29"/>
      <c r="AM167" s="29">
        <v>5060</v>
      </c>
    </row>
    <row r="168" s="2" customFormat="1" ht="23" customHeight="1" spans="1:39">
      <c r="A168" s="13">
        <v>123</v>
      </c>
      <c r="B168" s="20" t="s">
        <v>265</v>
      </c>
      <c r="C168" s="15" t="s">
        <v>39</v>
      </c>
      <c r="D168" s="15" t="s">
        <v>43</v>
      </c>
      <c r="E168" s="15"/>
      <c r="F168" s="15"/>
      <c r="G168" s="15"/>
      <c r="H168" s="15"/>
      <c r="I168" s="29">
        <v>5000</v>
      </c>
      <c r="J168" s="29"/>
      <c r="K168" s="29"/>
      <c r="L168" s="29">
        <f t="shared" si="8"/>
        <v>5000</v>
      </c>
      <c r="M168" s="29"/>
      <c r="N168" s="29"/>
      <c r="O168" s="29"/>
      <c r="P168" s="29"/>
      <c r="Q168" s="29"/>
      <c r="R168" s="29"/>
      <c r="S168" s="29"/>
      <c r="T168" s="29"/>
      <c r="U168" s="29"/>
      <c r="V168" s="29"/>
      <c r="W168" s="29"/>
      <c r="X168" s="29"/>
      <c r="Y168" s="29"/>
      <c r="Z168" s="15"/>
      <c r="AA168" s="15"/>
      <c r="AB168" s="18"/>
      <c r="AC168" s="15"/>
      <c r="AD168" s="29"/>
      <c r="AE168" s="29"/>
      <c r="AF168" s="18"/>
      <c r="AG168" s="18"/>
      <c r="AH168" s="15"/>
      <c r="AI168" s="29"/>
      <c r="AJ168" s="29"/>
      <c r="AK168" s="29">
        <f t="shared" si="9"/>
        <v>5000</v>
      </c>
      <c r="AL168" s="29"/>
      <c r="AM168" s="29">
        <v>2750</v>
      </c>
    </row>
    <row r="169" s="2" customFormat="1" ht="23" customHeight="1" spans="1:39">
      <c r="A169" s="13">
        <v>124</v>
      </c>
      <c r="B169" s="20" t="s">
        <v>266</v>
      </c>
      <c r="C169" s="15" t="s">
        <v>39</v>
      </c>
      <c r="D169" s="15" t="s">
        <v>43</v>
      </c>
      <c r="E169" s="15"/>
      <c r="F169" s="15"/>
      <c r="G169" s="15"/>
      <c r="H169" s="15"/>
      <c r="I169" s="29">
        <v>9500</v>
      </c>
      <c r="J169" s="29"/>
      <c r="K169" s="29"/>
      <c r="L169" s="29">
        <f t="shared" si="8"/>
        <v>9500</v>
      </c>
      <c r="M169" s="29"/>
      <c r="N169" s="29"/>
      <c r="O169" s="29"/>
      <c r="P169" s="29"/>
      <c r="Q169" s="29"/>
      <c r="R169" s="29"/>
      <c r="S169" s="29"/>
      <c r="T169" s="29"/>
      <c r="U169" s="29"/>
      <c r="V169" s="29"/>
      <c r="W169" s="29"/>
      <c r="X169" s="29"/>
      <c r="Y169" s="29"/>
      <c r="Z169" s="15"/>
      <c r="AA169" s="15"/>
      <c r="AB169" s="18"/>
      <c r="AC169" s="15"/>
      <c r="AD169" s="29"/>
      <c r="AE169" s="29"/>
      <c r="AF169" s="18"/>
      <c r="AG169" s="18"/>
      <c r="AH169" s="15"/>
      <c r="AI169" s="29"/>
      <c r="AJ169" s="29"/>
      <c r="AK169" s="29">
        <f t="shared" si="9"/>
        <v>9500</v>
      </c>
      <c r="AL169" s="29"/>
      <c r="AM169" s="29">
        <v>5225</v>
      </c>
    </row>
    <row r="170" s="2" customFormat="1" ht="23" customHeight="1" spans="1:39">
      <c r="A170" s="13">
        <v>125</v>
      </c>
      <c r="B170" s="20" t="s">
        <v>267</v>
      </c>
      <c r="C170" s="15" t="s">
        <v>39</v>
      </c>
      <c r="D170" s="15" t="s">
        <v>43</v>
      </c>
      <c r="E170" s="15"/>
      <c r="F170" s="15"/>
      <c r="G170" s="15"/>
      <c r="H170" s="15"/>
      <c r="I170" s="29">
        <v>3900</v>
      </c>
      <c r="J170" s="29"/>
      <c r="K170" s="29"/>
      <c r="L170" s="29">
        <f t="shared" si="8"/>
        <v>3900</v>
      </c>
      <c r="M170" s="29"/>
      <c r="N170" s="29"/>
      <c r="O170" s="29"/>
      <c r="P170" s="29"/>
      <c r="Q170" s="29"/>
      <c r="R170" s="29"/>
      <c r="S170" s="29"/>
      <c r="T170" s="29"/>
      <c r="U170" s="29"/>
      <c r="V170" s="29"/>
      <c r="W170" s="29"/>
      <c r="X170" s="29"/>
      <c r="Y170" s="29"/>
      <c r="Z170" s="15"/>
      <c r="AA170" s="15"/>
      <c r="AB170" s="18"/>
      <c r="AC170" s="15"/>
      <c r="AD170" s="29"/>
      <c r="AE170" s="29"/>
      <c r="AF170" s="18"/>
      <c r="AG170" s="18"/>
      <c r="AH170" s="15"/>
      <c r="AI170" s="29"/>
      <c r="AJ170" s="29"/>
      <c r="AK170" s="29">
        <f t="shared" si="9"/>
        <v>3900</v>
      </c>
      <c r="AL170" s="29"/>
      <c r="AM170" s="29">
        <v>2145</v>
      </c>
    </row>
    <row r="171" s="2" customFormat="1" ht="23" customHeight="1" spans="1:39">
      <c r="A171" s="13">
        <v>126</v>
      </c>
      <c r="B171" s="20" t="s">
        <v>268</v>
      </c>
      <c r="C171" s="15" t="s">
        <v>39</v>
      </c>
      <c r="D171" s="15" t="s">
        <v>43</v>
      </c>
      <c r="E171" s="15"/>
      <c r="F171" s="15"/>
      <c r="G171" s="15"/>
      <c r="H171" s="15"/>
      <c r="I171" s="29">
        <v>8100</v>
      </c>
      <c r="J171" s="29"/>
      <c r="K171" s="29"/>
      <c r="L171" s="29">
        <f t="shared" si="8"/>
        <v>8100</v>
      </c>
      <c r="M171" s="29"/>
      <c r="N171" s="29"/>
      <c r="O171" s="29"/>
      <c r="P171" s="29"/>
      <c r="Q171" s="29"/>
      <c r="R171" s="29"/>
      <c r="S171" s="29"/>
      <c r="T171" s="29"/>
      <c r="U171" s="29"/>
      <c r="V171" s="29"/>
      <c r="W171" s="29"/>
      <c r="X171" s="29"/>
      <c r="Y171" s="29"/>
      <c r="Z171" s="15"/>
      <c r="AA171" s="15"/>
      <c r="AB171" s="18"/>
      <c r="AC171" s="15"/>
      <c r="AD171" s="29"/>
      <c r="AE171" s="29"/>
      <c r="AF171" s="18"/>
      <c r="AG171" s="18"/>
      <c r="AH171" s="15"/>
      <c r="AI171" s="29"/>
      <c r="AJ171" s="29"/>
      <c r="AK171" s="29">
        <f t="shared" si="9"/>
        <v>8100</v>
      </c>
      <c r="AL171" s="29"/>
      <c r="AM171" s="29">
        <v>4455</v>
      </c>
    </row>
    <row r="172" s="2" customFormat="1" ht="23" customHeight="1" spans="1:39">
      <c r="A172" s="13">
        <v>127</v>
      </c>
      <c r="B172" s="20" t="s">
        <v>269</v>
      </c>
      <c r="C172" s="15" t="s">
        <v>39</v>
      </c>
      <c r="D172" s="15" t="s">
        <v>43</v>
      </c>
      <c r="E172" s="15"/>
      <c r="F172" s="15"/>
      <c r="G172" s="15"/>
      <c r="H172" s="15"/>
      <c r="I172" s="29">
        <v>6150</v>
      </c>
      <c r="J172" s="29"/>
      <c r="K172" s="29"/>
      <c r="L172" s="29">
        <f t="shared" si="8"/>
        <v>6150</v>
      </c>
      <c r="M172" s="29"/>
      <c r="N172" s="29"/>
      <c r="O172" s="29"/>
      <c r="P172" s="29"/>
      <c r="Q172" s="29"/>
      <c r="R172" s="29"/>
      <c r="S172" s="29"/>
      <c r="T172" s="29"/>
      <c r="U172" s="29"/>
      <c r="V172" s="29"/>
      <c r="W172" s="29"/>
      <c r="X172" s="29"/>
      <c r="Y172" s="29"/>
      <c r="Z172" s="15"/>
      <c r="AA172" s="15"/>
      <c r="AB172" s="18"/>
      <c r="AC172" s="15"/>
      <c r="AD172" s="29"/>
      <c r="AE172" s="29"/>
      <c r="AF172" s="18"/>
      <c r="AG172" s="18"/>
      <c r="AH172" s="15"/>
      <c r="AI172" s="29"/>
      <c r="AJ172" s="29"/>
      <c r="AK172" s="29">
        <f t="shared" si="9"/>
        <v>6150</v>
      </c>
      <c r="AL172" s="29"/>
      <c r="AM172" s="29">
        <v>3382.5</v>
      </c>
    </row>
    <row r="173" s="2" customFormat="1" ht="23" customHeight="1" spans="1:39">
      <c r="A173" s="13">
        <v>128</v>
      </c>
      <c r="B173" s="20" t="s">
        <v>270</v>
      </c>
      <c r="C173" s="15" t="s">
        <v>39</v>
      </c>
      <c r="D173" s="15" t="s">
        <v>43</v>
      </c>
      <c r="E173" s="15"/>
      <c r="F173" s="15"/>
      <c r="G173" s="15"/>
      <c r="H173" s="15"/>
      <c r="I173" s="29">
        <v>2850</v>
      </c>
      <c r="J173" s="29"/>
      <c r="K173" s="29"/>
      <c r="L173" s="29">
        <f t="shared" si="8"/>
        <v>2850</v>
      </c>
      <c r="M173" s="29"/>
      <c r="N173" s="29"/>
      <c r="O173" s="29"/>
      <c r="P173" s="29"/>
      <c r="Q173" s="29"/>
      <c r="R173" s="29"/>
      <c r="S173" s="29"/>
      <c r="T173" s="29"/>
      <c r="U173" s="29"/>
      <c r="V173" s="29"/>
      <c r="W173" s="29"/>
      <c r="X173" s="29"/>
      <c r="Y173" s="29"/>
      <c r="Z173" s="15"/>
      <c r="AA173" s="15"/>
      <c r="AB173" s="18"/>
      <c r="AC173" s="15"/>
      <c r="AD173" s="29"/>
      <c r="AE173" s="29"/>
      <c r="AF173" s="18"/>
      <c r="AG173" s="18"/>
      <c r="AH173" s="15"/>
      <c r="AI173" s="29"/>
      <c r="AJ173" s="29"/>
      <c r="AK173" s="29">
        <f t="shared" si="9"/>
        <v>2850</v>
      </c>
      <c r="AL173" s="29"/>
      <c r="AM173" s="29">
        <v>1567.5</v>
      </c>
    </row>
    <row r="174" s="2" customFormat="1" ht="23" customHeight="1" spans="1:39">
      <c r="A174" s="13">
        <v>129</v>
      </c>
      <c r="B174" s="20" t="s">
        <v>271</v>
      </c>
      <c r="C174" s="15" t="s">
        <v>39</v>
      </c>
      <c r="D174" s="15" t="s">
        <v>43</v>
      </c>
      <c r="E174" s="15"/>
      <c r="F174" s="15"/>
      <c r="G174" s="15"/>
      <c r="H174" s="15"/>
      <c r="I174" s="29">
        <v>2250</v>
      </c>
      <c r="J174" s="29"/>
      <c r="K174" s="29"/>
      <c r="L174" s="29">
        <f t="shared" si="8"/>
        <v>2250</v>
      </c>
      <c r="M174" s="29"/>
      <c r="N174" s="29"/>
      <c r="O174" s="29"/>
      <c r="P174" s="29"/>
      <c r="Q174" s="29"/>
      <c r="R174" s="29"/>
      <c r="S174" s="29"/>
      <c r="T174" s="29"/>
      <c r="U174" s="29"/>
      <c r="V174" s="29"/>
      <c r="W174" s="29"/>
      <c r="X174" s="29"/>
      <c r="Y174" s="29"/>
      <c r="Z174" s="15"/>
      <c r="AA174" s="15"/>
      <c r="AB174" s="18"/>
      <c r="AC174" s="15"/>
      <c r="AD174" s="29"/>
      <c r="AE174" s="29"/>
      <c r="AF174" s="18"/>
      <c r="AG174" s="18"/>
      <c r="AH174" s="15"/>
      <c r="AI174" s="29"/>
      <c r="AJ174" s="29"/>
      <c r="AK174" s="29">
        <f t="shared" si="9"/>
        <v>2250</v>
      </c>
      <c r="AL174" s="29"/>
      <c r="AM174" s="29">
        <v>1237.5</v>
      </c>
    </row>
    <row r="175" s="2" customFormat="1" ht="23" customHeight="1" spans="1:39">
      <c r="A175" s="13">
        <v>130</v>
      </c>
      <c r="B175" s="20" t="s">
        <v>272</v>
      </c>
      <c r="C175" s="15" t="s">
        <v>39</v>
      </c>
      <c r="D175" s="15" t="s">
        <v>43</v>
      </c>
      <c r="E175" s="15"/>
      <c r="F175" s="15"/>
      <c r="G175" s="15"/>
      <c r="H175" s="15"/>
      <c r="I175" s="29">
        <v>4500</v>
      </c>
      <c r="J175" s="29"/>
      <c r="K175" s="29"/>
      <c r="L175" s="29">
        <f t="shared" si="8"/>
        <v>4500</v>
      </c>
      <c r="M175" s="29"/>
      <c r="N175" s="29"/>
      <c r="O175" s="29"/>
      <c r="P175" s="29"/>
      <c r="Q175" s="29"/>
      <c r="R175" s="29"/>
      <c r="S175" s="29"/>
      <c r="T175" s="29"/>
      <c r="U175" s="29"/>
      <c r="V175" s="29"/>
      <c r="W175" s="29"/>
      <c r="X175" s="29"/>
      <c r="Y175" s="29"/>
      <c r="Z175" s="15"/>
      <c r="AA175" s="15"/>
      <c r="AB175" s="18"/>
      <c r="AC175" s="15"/>
      <c r="AD175" s="29"/>
      <c r="AE175" s="29"/>
      <c r="AF175" s="18"/>
      <c r="AG175" s="18"/>
      <c r="AH175" s="15"/>
      <c r="AI175" s="29"/>
      <c r="AJ175" s="29"/>
      <c r="AK175" s="29">
        <f t="shared" si="9"/>
        <v>4500</v>
      </c>
      <c r="AL175" s="29"/>
      <c r="AM175" s="29">
        <v>2475</v>
      </c>
    </row>
    <row r="176" s="2" customFormat="1" ht="23" customHeight="1" spans="1:39">
      <c r="A176" s="13">
        <v>131</v>
      </c>
      <c r="B176" s="20" t="s">
        <v>273</v>
      </c>
      <c r="C176" s="15" t="s">
        <v>39</v>
      </c>
      <c r="D176" s="15" t="s">
        <v>43</v>
      </c>
      <c r="E176" s="15"/>
      <c r="F176" s="15"/>
      <c r="G176" s="15"/>
      <c r="H176" s="15"/>
      <c r="I176" s="29">
        <v>450</v>
      </c>
      <c r="J176" s="29"/>
      <c r="K176" s="29"/>
      <c r="L176" s="29">
        <f t="shared" si="8"/>
        <v>450</v>
      </c>
      <c r="M176" s="29"/>
      <c r="N176" s="29"/>
      <c r="O176" s="29"/>
      <c r="P176" s="29"/>
      <c r="Q176" s="29"/>
      <c r="R176" s="29"/>
      <c r="S176" s="29"/>
      <c r="T176" s="29"/>
      <c r="U176" s="29"/>
      <c r="V176" s="29"/>
      <c r="W176" s="29"/>
      <c r="X176" s="29"/>
      <c r="Y176" s="29"/>
      <c r="Z176" s="15"/>
      <c r="AA176" s="15"/>
      <c r="AB176" s="18"/>
      <c r="AC176" s="15"/>
      <c r="AD176" s="29"/>
      <c r="AE176" s="29"/>
      <c r="AF176" s="18"/>
      <c r="AG176" s="18"/>
      <c r="AH176" s="15"/>
      <c r="AI176" s="29"/>
      <c r="AJ176" s="29"/>
      <c r="AK176" s="29">
        <f t="shared" si="9"/>
        <v>450</v>
      </c>
      <c r="AL176" s="29"/>
      <c r="AM176" s="29">
        <v>247.5</v>
      </c>
    </row>
    <row r="177" s="2" customFormat="1" ht="23" customHeight="1" spans="1:39">
      <c r="A177" s="13">
        <v>132</v>
      </c>
      <c r="B177" s="20" t="s">
        <v>274</v>
      </c>
      <c r="C177" s="15" t="s">
        <v>39</v>
      </c>
      <c r="D177" s="15" t="s">
        <v>43</v>
      </c>
      <c r="E177" s="15"/>
      <c r="F177" s="15"/>
      <c r="G177" s="15"/>
      <c r="H177" s="15"/>
      <c r="I177" s="29">
        <v>7800</v>
      </c>
      <c r="J177" s="29"/>
      <c r="K177" s="29"/>
      <c r="L177" s="29">
        <f t="shared" si="8"/>
        <v>7800</v>
      </c>
      <c r="M177" s="29"/>
      <c r="N177" s="29"/>
      <c r="O177" s="29"/>
      <c r="P177" s="29"/>
      <c r="Q177" s="29"/>
      <c r="R177" s="29"/>
      <c r="S177" s="29"/>
      <c r="T177" s="29"/>
      <c r="U177" s="29"/>
      <c r="V177" s="29"/>
      <c r="W177" s="29"/>
      <c r="X177" s="29"/>
      <c r="Y177" s="29"/>
      <c r="Z177" s="15"/>
      <c r="AA177" s="15"/>
      <c r="AB177" s="18"/>
      <c r="AC177" s="15"/>
      <c r="AD177" s="29"/>
      <c r="AE177" s="29"/>
      <c r="AF177" s="18"/>
      <c r="AG177" s="18"/>
      <c r="AH177" s="15"/>
      <c r="AI177" s="29"/>
      <c r="AJ177" s="29"/>
      <c r="AK177" s="29">
        <f t="shared" si="9"/>
        <v>7800</v>
      </c>
      <c r="AL177" s="29"/>
      <c r="AM177" s="29">
        <v>4290</v>
      </c>
    </row>
    <row r="178" s="2" customFormat="1" ht="23" customHeight="1" spans="1:39">
      <c r="A178" s="13">
        <v>133</v>
      </c>
      <c r="B178" s="20" t="s">
        <v>275</v>
      </c>
      <c r="C178" s="15" t="s">
        <v>39</v>
      </c>
      <c r="D178" s="15" t="s">
        <v>43</v>
      </c>
      <c r="E178" s="15"/>
      <c r="F178" s="15"/>
      <c r="G178" s="15"/>
      <c r="H178" s="15"/>
      <c r="I178" s="29">
        <v>375</v>
      </c>
      <c r="J178" s="29"/>
      <c r="K178" s="29"/>
      <c r="L178" s="29">
        <f t="shared" si="8"/>
        <v>375</v>
      </c>
      <c r="M178" s="29"/>
      <c r="N178" s="29"/>
      <c r="O178" s="29"/>
      <c r="P178" s="29"/>
      <c r="Q178" s="29"/>
      <c r="R178" s="29"/>
      <c r="S178" s="29"/>
      <c r="T178" s="29"/>
      <c r="U178" s="29"/>
      <c r="V178" s="29"/>
      <c r="W178" s="29"/>
      <c r="X178" s="29"/>
      <c r="Y178" s="29"/>
      <c r="Z178" s="15"/>
      <c r="AA178" s="15"/>
      <c r="AB178" s="18"/>
      <c r="AC178" s="15"/>
      <c r="AD178" s="29"/>
      <c r="AE178" s="29"/>
      <c r="AF178" s="18"/>
      <c r="AG178" s="18"/>
      <c r="AH178" s="15"/>
      <c r="AI178" s="29"/>
      <c r="AJ178" s="29"/>
      <c r="AK178" s="29">
        <f t="shared" si="9"/>
        <v>375</v>
      </c>
      <c r="AL178" s="29"/>
      <c r="AM178" s="29">
        <v>206.25</v>
      </c>
    </row>
    <row r="179" s="2" customFormat="1" ht="23" customHeight="1" spans="1:39">
      <c r="A179" s="13">
        <v>134</v>
      </c>
      <c r="B179" s="20" t="s">
        <v>276</v>
      </c>
      <c r="C179" s="15" t="s">
        <v>39</v>
      </c>
      <c r="D179" s="15" t="s">
        <v>43</v>
      </c>
      <c r="E179" s="15"/>
      <c r="F179" s="15"/>
      <c r="G179" s="15"/>
      <c r="H179" s="15"/>
      <c r="I179" s="29">
        <v>1500</v>
      </c>
      <c r="J179" s="29"/>
      <c r="K179" s="29"/>
      <c r="L179" s="29">
        <f t="shared" si="8"/>
        <v>1500</v>
      </c>
      <c r="M179" s="29"/>
      <c r="N179" s="29"/>
      <c r="O179" s="29"/>
      <c r="P179" s="29"/>
      <c r="Q179" s="29"/>
      <c r="R179" s="29"/>
      <c r="S179" s="29"/>
      <c r="T179" s="29"/>
      <c r="U179" s="29"/>
      <c r="V179" s="29"/>
      <c r="W179" s="29"/>
      <c r="X179" s="29"/>
      <c r="Y179" s="29"/>
      <c r="Z179" s="15"/>
      <c r="AA179" s="15"/>
      <c r="AB179" s="18"/>
      <c r="AC179" s="15"/>
      <c r="AD179" s="29"/>
      <c r="AE179" s="29"/>
      <c r="AF179" s="18"/>
      <c r="AG179" s="18"/>
      <c r="AH179" s="15"/>
      <c r="AI179" s="29"/>
      <c r="AJ179" s="29"/>
      <c r="AK179" s="29">
        <f t="shared" si="9"/>
        <v>1500</v>
      </c>
      <c r="AL179" s="29"/>
      <c r="AM179" s="29">
        <v>825</v>
      </c>
    </row>
    <row r="180" s="2" customFormat="1" ht="23" customHeight="1" spans="1:39">
      <c r="A180" s="13">
        <v>135</v>
      </c>
      <c r="B180" s="20" t="s">
        <v>277</v>
      </c>
      <c r="C180" s="15" t="s">
        <v>39</v>
      </c>
      <c r="D180" s="15" t="s">
        <v>43</v>
      </c>
      <c r="E180" s="15"/>
      <c r="F180" s="15"/>
      <c r="G180" s="15"/>
      <c r="H180" s="15"/>
      <c r="I180" s="29">
        <v>2400</v>
      </c>
      <c r="J180" s="29"/>
      <c r="K180" s="29"/>
      <c r="L180" s="29">
        <f t="shared" si="8"/>
        <v>2400</v>
      </c>
      <c r="M180" s="29"/>
      <c r="N180" s="29"/>
      <c r="O180" s="29"/>
      <c r="P180" s="29"/>
      <c r="Q180" s="29"/>
      <c r="R180" s="29"/>
      <c r="S180" s="29"/>
      <c r="T180" s="29"/>
      <c r="U180" s="29"/>
      <c r="V180" s="29"/>
      <c r="W180" s="29"/>
      <c r="X180" s="29"/>
      <c r="Y180" s="29"/>
      <c r="Z180" s="15"/>
      <c r="AA180" s="15"/>
      <c r="AB180" s="18"/>
      <c r="AC180" s="15"/>
      <c r="AD180" s="29"/>
      <c r="AE180" s="29"/>
      <c r="AF180" s="18"/>
      <c r="AG180" s="18"/>
      <c r="AH180" s="15"/>
      <c r="AI180" s="29"/>
      <c r="AJ180" s="29"/>
      <c r="AK180" s="29">
        <f t="shared" si="9"/>
        <v>2400</v>
      </c>
      <c r="AL180" s="29"/>
      <c r="AM180" s="29">
        <v>1320</v>
      </c>
    </row>
    <row r="181" s="2" customFormat="1" ht="23" customHeight="1" spans="1:39">
      <c r="A181" s="13">
        <v>136</v>
      </c>
      <c r="B181" s="20" t="s">
        <v>278</v>
      </c>
      <c r="C181" s="15" t="s">
        <v>39</v>
      </c>
      <c r="D181" s="15" t="s">
        <v>43</v>
      </c>
      <c r="E181" s="15"/>
      <c r="F181" s="15"/>
      <c r="G181" s="15"/>
      <c r="H181" s="15"/>
      <c r="I181" s="29">
        <v>3000</v>
      </c>
      <c r="J181" s="29"/>
      <c r="K181" s="29"/>
      <c r="L181" s="29">
        <f t="shared" si="8"/>
        <v>3000</v>
      </c>
      <c r="M181" s="29"/>
      <c r="N181" s="29"/>
      <c r="O181" s="29"/>
      <c r="P181" s="29"/>
      <c r="Q181" s="29"/>
      <c r="R181" s="29"/>
      <c r="S181" s="29"/>
      <c r="T181" s="29"/>
      <c r="U181" s="29"/>
      <c r="V181" s="29"/>
      <c r="W181" s="29"/>
      <c r="X181" s="29"/>
      <c r="Y181" s="29"/>
      <c r="Z181" s="15"/>
      <c r="AA181" s="15"/>
      <c r="AB181" s="18"/>
      <c r="AC181" s="15"/>
      <c r="AD181" s="29"/>
      <c r="AE181" s="29"/>
      <c r="AF181" s="18"/>
      <c r="AG181" s="18"/>
      <c r="AH181" s="15"/>
      <c r="AI181" s="29"/>
      <c r="AJ181" s="29"/>
      <c r="AK181" s="29">
        <f t="shared" si="9"/>
        <v>3000</v>
      </c>
      <c r="AL181" s="29"/>
      <c r="AM181" s="29">
        <v>1650</v>
      </c>
    </row>
    <row r="182" s="2" customFormat="1" ht="23" customHeight="1" spans="1:39">
      <c r="A182" s="13">
        <v>137</v>
      </c>
      <c r="B182" s="14" t="s">
        <v>279</v>
      </c>
      <c r="C182" s="15" t="s">
        <v>41</v>
      </c>
      <c r="D182" s="17" t="s">
        <v>51</v>
      </c>
      <c r="E182" s="19" t="s">
        <v>280</v>
      </c>
      <c r="F182" s="17" t="str">
        <f>REPLACE(E182,7,8,"********")</f>
        <v>533524********1548</v>
      </c>
      <c r="G182" s="15"/>
      <c r="H182" s="15"/>
      <c r="I182" s="29">
        <v>28974.46</v>
      </c>
      <c r="J182" s="29">
        <v>39600</v>
      </c>
      <c r="K182" s="29"/>
      <c r="L182" s="29">
        <f t="shared" si="8"/>
        <v>68574.46</v>
      </c>
      <c r="M182" s="29"/>
      <c r="N182" s="29"/>
      <c r="O182" s="29"/>
      <c r="P182" s="29"/>
      <c r="Q182" s="29"/>
      <c r="R182" s="29"/>
      <c r="S182" s="29"/>
      <c r="T182" s="29"/>
      <c r="U182" s="29"/>
      <c r="V182" s="29"/>
      <c r="W182" s="29"/>
      <c r="X182" s="29"/>
      <c r="Y182" s="29"/>
      <c r="Z182" s="15"/>
      <c r="AA182" s="15"/>
      <c r="AB182" s="18"/>
      <c r="AC182" s="15"/>
      <c r="AD182" s="29"/>
      <c r="AE182" s="29"/>
      <c r="AF182" s="18"/>
      <c r="AG182" s="18"/>
      <c r="AH182" s="15"/>
      <c r="AI182" s="29"/>
      <c r="AJ182" s="29"/>
      <c r="AK182" s="29">
        <f t="shared" si="9"/>
        <v>68574.46</v>
      </c>
      <c r="AL182" s="29"/>
      <c r="AM182" s="29">
        <v>32778.96</v>
      </c>
    </row>
    <row r="183" s="2" customFormat="1" ht="23" customHeight="1" spans="1:39">
      <c r="A183" s="13">
        <v>138</v>
      </c>
      <c r="B183" s="20" t="s">
        <v>281</v>
      </c>
      <c r="C183" s="15" t="s">
        <v>41</v>
      </c>
      <c r="D183" s="15" t="s">
        <v>43</v>
      </c>
      <c r="E183" s="19" t="s">
        <v>282</v>
      </c>
      <c r="F183" s="17" t="str">
        <f>REPLACE(E183,7,8,"********")</f>
        <v>533528********0017</v>
      </c>
      <c r="G183" s="18">
        <v>45152</v>
      </c>
      <c r="H183" s="15" t="s">
        <v>53</v>
      </c>
      <c r="I183" s="29">
        <v>55727.47</v>
      </c>
      <c r="J183" s="29">
        <v>39600</v>
      </c>
      <c r="K183" s="29">
        <v>45334.93</v>
      </c>
      <c r="L183" s="29">
        <f t="shared" si="8"/>
        <v>140662.4</v>
      </c>
      <c r="M183" s="29"/>
      <c r="N183" s="29"/>
      <c r="O183" s="29"/>
      <c r="P183" s="29"/>
      <c r="Q183" s="29"/>
      <c r="R183" s="29"/>
      <c r="S183" s="29"/>
      <c r="T183" s="29"/>
      <c r="U183" s="29"/>
      <c r="V183" s="29"/>
      <c r="W183" s="29"/>
      <c r="X183" s="29"/>
      <c r="Y183" s="29"/>
      <c r="Z183" s="15"/>
      <c r="AA183" s="15"/>
      <c r="AB183" s="18"/>
      <c r="AC183" s="15"/>
      <c r="AD183" s="29"/>
      <c r="AE183" s="29"/>
      <c r="AF183" s="18"/>
      <c r="AG183" s="18"/>
      <c r="AH183" s="15"/>
      <c r="AI183" s="29"/>
      <c r="AJ183" s="29"/>
      <c r="AK183" s="29">
        <f t="shared" si="9"/>
        <v>140662.4</v>
      </c>
      <c r="AL183" s="29"/>
      <c r="AM183" s="29">
        <v>30650.11</v>
      </c>
    </row>
    <row r="184" s="2" customFormat="1" ht="23" customHeight="1" spans="1:39">
      <c r="A184" s="13">
        <v>139</v>
      </c>
      <c r="B184" s="20" t="s">
        <v>283</v>
      </c>
      <c r="C184" s="15" t="s">
        <v>41</v>
      </c>
      <c r="D184" s="15" t="s">
        <v>43</v>
      </c>
      <c r="E184" s="19" t="s">
        <v>284</v>
      </c>
      <c r="F184" s="17" t="str">
        <f>REPLACE(E184,7,8,"********")</f>
        <v>533524********003X</v>
      </c>
      <c r="G184" s="18">
        <v>44528</v>
      </c>
      <c r="H184" s="19" t="s">
        <v>68</v>
      </c>
      <c r="I184" s="29">
        <v>35699.09</v>
      </c>
      <c r="J184" s="29">
        <v>39600</v>
      </c>
      <c r="K184" s="29">
        <v>45334.93</v>
      </c>
      <c r="L184" s="29">
        <f t="shared" si="8"/>
        <v>120634.02</v>
      </c>
      <c r="M184" s="29"/>
      <c r="N184" s="29"/>
      <c r="O184" s="29"/>
      <c r="P184" s="29"/>
      <c r="Q184" s="29"/>
      <c r="R184" s="29"/>
      <c r="S184" s="29"/>
      <c r="T184" s="29"/>
      <c r="U184" s="29"/>
      <c r="V184" s="29"/>
      <c r="W184" s="29"/>
      <c r="X184" s="29"/>
      <c r="Y184" s="29"/>
      <c r="Z184" s="29">
        <v>5770.4</v>
      </c>
      <c r="AA184" s="15" t="s">
        <v>285</v>
      </c>
      <c r="AB184" s="18">
        <v>42490</v>
      </c>
      <c r="AC184" s="15">
        <v>5</v>
      </c>
      <c r="AD184" s="29">
        <f>Z184*AC184</f>
        <v>28852</v>
      </c>
      <c r="AE184" s="29">
        <v>1670</v>
      </c>
      <c r="AF184" s="18">
        <v>42491</v>
      </c>
      <c r="AG184" s="18">
        <v>44528</v>
      </c>
      <c r="AH184" s="15">
        <v>5.5</v>
      </c>
      <c r="AI184" s="29">
        <f>AE184*AH184</f>
        <v>9185</v>
      </c>
      <c r="AJ184" s="29">
        <f>AD184+AI184</f>
        <v>38037</v>
      </c>
      <c r="AK184" s="29">
        <f t="shared" si="9"/>
        <v>158671.02</v>
      </c>
      <c r="AL184" s="29"/>
      <c r="AM184" s="29">
        <v>19634.5</v>
      </c>
    </row>
    <row r="185" s="2" customFormat="1" ht="23" customHeight="1" spans="1:39">
      <c r="A185" s="13">
        <v>140</v>
      </c>
      <c r="B185" s="20" t="s">
        <v>286</v>
      </c>
      <c r="C185" s="15" t="s">
        <v>41</v>
      </c>
      <c r="D185" s="15" t="s">
        <v>43</v>
      </c>
      <c r="E185" s="15"/>
      <c r="F185" s="15"/>
      <c r="G185" s="15"/>
      <c r="H185" s="15"/>
      <c r="I185" s="29">
        <v>275.86</v>
      </c>
      <c r="J185" s="29"/>
      <c r="K185" s="29"/>
      <c r="L185" s="29">
        <f t="shared" si="8"/>
        <v>275.86</v>
      </c>
      <c r="M185" s="29"/>
      <c r="N185" s="29"/>
      <c r="O185" s="29"/>
      <c r="P185" s="29"/>
      <c r="Q185" s="29"/>
      <c r="R185" s="29"/>
      <c r="S185" s="29"/>
      <c r="T185" s="29"/>
      <c r="U185" s="29"/>
      <c r="V185" s="29"/>
      <c r="W185" s="29"/>
      <c r="X185" s="29"/>
      <c r="Y185" s="29"/>
      <c r="Z185" s="15"/>
      <c r="AA185" s="15"/>
      <c r="AB185" s="18"/>
      <c r="AC185" s="15"/>
      <c r="AD185" s="29"/>
      <c r="AE185" s="29"/>
      <c r="AF185" s="18"/>
      <c r="AG185" s="18"/>
      <c r="AH185" s="15"/>
      <c r="AI185" s="29"/>
      <c r="AJ185" s="29"/>
      <c r="AK185" s="29">
        <f t="shared" si="9"/>
        <v>275.86</v>
      </c>
      <c r="AL185" s="29"/>
      <c r="AM185" s="29">
        <v>151.72</v>
      </c>
    </row>
    <row r="186" s="2" customFormat="1" ht="23" customHeight="1" spans="1:39">
      <c r="A186" s="13">
        <v>141</v>
      </c>
      <c r="B186" s="20" t="s">
        <v>287</v>
      </c>
      <c r="C186" s="15" t="s">
        <v>41</v>
      </c>
      <c r="D186" s="15" t="s">
        <v>43</v>
      </c>
      <c r="E186" s="15"/>
      <c r="F186" s="15"/>
      <c r="G186" s="15"/>
      <c r="H186" s="15"/>
      <c r="I186" s="29">
        <v>5215.51</v>
      </c>
      <c r="J186" s="29"/>
      <c r="K186" s="29"/>
      <c r="L186" s="29">
        <f t="shared" si="8"/>
        <v>5215.51</v>
      </c>
      <c r="M186" s="29"/>
      <c r="N186" s="29"/>
      <c r="O186" s="29"/>
      <c r="P186" s="29"/>
      <c r="Q186" s="29"/>
      <c r="R186" s="29"/>
      <c r="S186" s="29"/>
      <c r="T186" s="29"/>
      <c r="U186" s="29"/>
      <c r="V186" s="29"/>
      <c r="W186" s="29"/>
      <c r="X186" s="29"/>
      <c r="Y186" s="29"/>
      <c r="Z186" s="15"/>
      <c r="AA186" s="15"/>
      <c r="AB186" s="18"/>
      <c r="AC186" s="15"/>
      <c r="AD186" s="29"/>
      <c r="AE186" s="29"/>
      <c r="AF186" s="18"/>
      <c r="AG186" s="18"/>
      <c r="AH186" s="15"/>
      <c r="AI186" s="29"/>
      <c r="AJ186" s="29"/>
      <c r="AK186" s="29">
        <f t="shared" si="9"/>
        <v>5215.51</v>
      </c>
      <c r="AL186" s="29"/>
      <c r="AM186" s="29">
        <v>2868.53</v>
      </c>
    </row>
    <row r="187" s="2" customFormat="1" ht="23" customHeight="1" spans="1:39">
      <c r="A187" s="13">
        <v>142</v>
      </c>
      <c r="B187" s="20" t="s">
        <v>288</v>
      </c>
      <c r="C187" s="15" t="s">
        <v>41</v>
      </c>
      <c r="D187" s="15" t="s">
        <v>43</v>
      </c>
      <c r="E187" s="15"/>
      <c r="F187" s="15"/>
      <c r="G187" s="15"/>
      <c r="H187" s="15"/>
      <c r="I187" s="29">
        <v>9087.92</v>
      </c>
      <c r="J187" s="29"/>
      <c r="K187" s="29"/>
      <c r="L187" s="29">
        <f t="shared" si="8"/>
        <v>9087.92</v>
      </c>
      <c r="M187" s="29"/>
      <c r="N187" s="29"/>
      <c r="O187" s="29"/>
      <c r="P187" s="29"/>
      <c r="Q187" s="29"/>
      <c r="R187" s="29"/>
      <c r="S187" s="29"/>
      <c r="T187" s="29"/>
      <c r="U187" s="29"/>
      <c r="V187" s="29"/>
      <c r="W187" s="29"/>
      <c r="X187" s="29"/>
      <c r="Y187" s="29"/>
      <c r="Z187" s="15"/>
      <c r="AA187" s="15"/>
      <c r="AB187" s="18"/>
      <c r="AC187" s="15"/>
      <c r="AD187" s="29"/>
      <c r="AE187" s="29"/>
      <c r="AF187" s="18"/>
      <c r="AG187" s="18"/>
      <c r="AH187" s="15"/>
      <c r="AI187" s="29"/>
      <c r="AJ187" s="29"/>
      <c r="AK187" s="29">
        <f t="shared" si="9"/>
        <v>9087.92</v>
      </c>
      <c r="AL187" s="29"/>
      <c r="AM187" s="29">
        <v>4998.36</v>
      </c>
    </row>
    <row r="188" s="2" customFormat="1" ht="23" customHeight="1" spans="1:39">
      <c r="A188" s="13">
        <v>143</v>
      </c>
      <c r="B188" s="20" t="s">
        <v>289</v>
      </c>
      <c r="C188" s="15" t="s">
        <v>41</v>
      </c>
      <c r="D188" s="15" t="s">
        <v>43</v>
      </c>
      <c r="E188" s="15"/>
      <c r="F188" s="15"/>
      <c r="G188" s="15"/>
      <c r="H188" s="15"/>
      <c r="I188" s="29">
        <v>3836.24</v>
      </c>
      <c r="J188" s="29"/>
      <c r="K188" s="29"/>
      <c r="L188" s="29">
        <f t="shared" si="8"/>
        <v>3836.24</v>
      </c>
      <c r="M188" s="29"/>
      <c r="N188" s="29"/>
      <c r="O188" s="29"/>
      <c r="P188" s="29"/>
      <c r="Q188" s="29"/>
      <c r="R188" s="29"/>
      <c r="S188" s="29"/>
      <c r="T188" s="29"/>
      <c r="U188" s="29"/>
      <c r="V188" s="29"/>
      <c r="W188" s="29"/>
      <c r="X188" s="29"/>
      <c r="Y188" s="29"/>
      <c r="Z188" s="15"/>
      <c r="AA188" s="15"/>
      <c r="AB188" s="18"/>
      <c r="AC188" s="15"/>
      <c r="AD188" s="29"/>
      <c r="AE188" s="29"/>
      <c r="AF188" s="18"/>
      <c r="AG188" s="18"/>
      <c r="AH188" s="15"/>
      <c r="AI188" s="29"/>
      <c r="AJ188" s="29"/>
      <c r="AK188" s="29">
        <f t="shared" si="9"/>
        <v>3836.24</v>
      </c>
      <c r="AL188" s="29"/>
      <c r="AM188" s="29">
        <v>2109.93</v>
      </c>
    </row>
    <row r="189" s="2" customFormat="1" ht="23" customHeight="1" spans="1:39">
      <c r="A189" s="13">
        <v>144</v>
      </c>
      <c r="B189" s="20" t="s">
        <v>290</v>
      </c>
      <c r="C189" s="15" t="s">
        <v>41</v>
      </c>
      <c r="D189" s="15" t="s">
        <v>43</v>
      </c>
      <c r="E189" s="15"/>
      <c r="F189" s="15"/>
      <c r="G189" s="15"/>
      <c r="H189" s="15"/>
      <c r="I189" s="29">
        <v>2000</v>
      </c>
      <c r="J189" s="29"/>
      <c r="K189" s="29"/>
      <c r="L189" s="29">
        <f t="shared" si="8"/>
        <v>2000</v>
      </c>
      <c r="M189" s="29"/>
      <c r="N189" s="29"/>
      <c r="O189" s="29"/>
      <c r="P189" s="29"/>
      <c r="Q189" s="29"/>
      <c r="R189" s="29"/>
      <c r="S189" s="29"/>
      <c r="T189" s="29"/>
      <c r="U189" s="29"/>
      <c r="V189" s="29"/>
      <c r="W189" s="29"/>
      <c r="X189" s="29"/>
      <c r="Y189" s="29"/>
      <c r="Z189" s="15"/>
      <c r="AA189" s="15"/>
      <c r="AB189" s="18"/>
      <c r="AC189" s="15"/>
      <c r="AD189" s="29"/>
      <c r="AE189" s="29"/>
      <c r="AF189" s="18"/>
      <c r="AG189" s="18"/>
      <c r="AH189" s="15"/>
      <c r="AI189" s="29"/>
      <c r="AJ189" s="29"/>
      <c r="AK189" s="29">
        <f t="shared" si="9"/>
        <v>2000</v>
      </c>
      <c r="AL189" s="29"/>
      <c r="AM189" s="29">
        <v>1100</v>
      </c>
    </row>
    <row r="190" s="2" customFormat="1" ht="23" customHeight="1" spans="1:39">
      <c r="A190" s="13">
        <v>145</v>
      </c>
      <c r="B190" s="20" t="s">
        <v>291</v>
      </c>
      <c r="C190" s="15" t="s">
        <v>41</v>
      </c>
      <c r="D190" s="15" t="s">
        <v>43</v>
      </c>
      <c r="E190" s="15"/>
      <c r="F190" s="18"/>
      <c r="G190" s="18">
        <v>42317</v>
      </c>
      <c r="H190" s="15" t="s">
        <v>53</v>
      </c>
      <c r="I190" s="29">
        <v>11782.45</v>
      </c>
      <c r="J190" s="29"/>
      <c r="K190" s="29"/>
      <c r="L190" s="29">
        <f t="shared" si="8"/>
        <v>11782.45</v>
      </c>
      <c r="M190" s="29"/>
      <c r="N190" s="29"/>
      <c r="O190" s="29"/>
      <c r="P190" s="29"/>
      <c r="Q190" s="29"/>
      <c r="R190" s="29"/>
      <c r="S190" s="29"/>
      <c r="T190" s="29"/>
      <c r="U190" s="29"/>
      <c r="V190" s="29"/>
      <c r="W190" s="29"/>
      <c r="X190" s="29"/>
      <c r="Y190" s="29"/>
      <c r="Z190" s="15"/>
      <c r="AA190" s="15"/>
      <c r="AB190" s="18"/>
      <c r="AC190" s="15"/>
      <c r="AD190" s="29"/>
      <c r="AE190" s="29"/>
      <c r="AF190" s="18"/>
      <c r="AG190" s="18"/>
      <c r="AH190" s="15"/>
      <c r="AI190" s="29"/>
      <c r="AJ190" s="29"/>
      <c r="AK190" s="29">
        <f t="shared" si="9"/>
        <v>11782.45</v>
      </c>
      <c r="AL190" s="29"/>
      <c r="AM190" s="29">
        <v>6480.35</v>
      </c>
    </row>
    <row r="191" s="2" customFormat="1" ht="23" customHeight="1" spans="1:39">
      <c r="A191" s="13">
        <v>146</v>
      </c>
      <c r="B191" s="20" t="s">
        <v>292</v>
      </c>
      <c r="C191" s="15" t="s">
        <v>41</v>
      </c>
      <c r="D191" s="15" t="s">
        <v>43</v>
      </c>
      <c r="E191" s="19" t="s">
        <v>293</v>
      </c>
      <c r="F191" s="17" t="str">
        <f>REPLACE(E191,7,8,"********")</f>
        <v>533524********1563</v>
      </c>
      <c r="G191" s="18">
        <v>42160</v>
      </c>
      <c r="H191" s="15" t="s">
        <v>53</v>
      </c>
      <c r="I191" s="29">
        <v>4607.14</v>
      </c>
      <c r="J191" s="29"/>
      <c r="K191" s="29"/>
      <c r="L191" s="29">
        <f t="shared" si="8"/>
        <v>4607.14</v>
      </c>
      <c r="M191" s="29"/>
      <c r="N191" s="29"/>
      <c r="O191" s="29"/>
      <c r="P191" s="29"/>
      <c r="Q191" s="29"/>
      <c r="R191" s="29"/>
      <c r="S191" s="29"/>
      <c r="T191" s="29"/>
      <c r="U191" s="29"/>
      <c r="V191" s="29"/>
      <c r="W191" s="29"/>
      <c r="X191" s="29"/>
      <c r="Y191" s="29"/>
      <c r="Z191" s="15"/>
      <c r="AA191" s="15"/>
      <c r="AB191" s="18"/>
      <c r="AC191" s="15"/>
      <c r="AD191" s="29"/>
      <c r="AE191" s="29"/>
      <c r="AF191" s="18"/>
      <c r="AG191" s="18"/>
      <c r="AH191" s="15"/>
      <c r="AI191" s="29"/>
      <c r="AJ191" s="29"/>
      <c r="AK191" s="29">
        <f t="shared" si="9"/>
        <v>4607.14</v>
      </c>
      <c r="AL191" s="29"/>
      <c r="AM191" s="29">
        <v>2533.93</v>
      </c>
    </row>
    <row r="192" s="2" customFormat="1" ht="23" customHeight="1" spans="1:39">
      <c r="A192" s="13">
        <v>147</v>
      </c>
      <c r="B192" s="20" t="s">
        <v>294</v>
      </c>
      <c r="C192" s="15" t="s">
        <v>41</v>
      </c>
      <c r="D192" s="15" t="s">
        <v>51</v>
      </c>
      <c r="E192" s="19" t="s">
        <v>295</v>
      </c>
      <c r="F192" s="17" t="str">
        <f>REPLACE(E192,7,8,"********")</f>
        <v>533524********3027</v>
      </c>
      <c r="G192" s="18">
        <v>44528</v>
      </c>
      <c r="H192" s="15" t="s">
        <v>68</v>
      </c>
      <c r="I192" s="29">
        <v>19243.89</v>
      </c>
      <c r="J192" s="29">
        <v>39600</v>
      </c>
      <c r="K192" s="29">
        <v>45334.93</v>
      </c>
      <c r="L192" s="29">
        <f t="shared" si="8"/>
        <v>104178.82</v>
      </c>
      <c r="M192" s="29">
        <v>9039</v>
      </c>
      <c r="N192" s="29">
        <v>3315</v>
      </c>
      <c r="O192" s="29">
        <f>M192+N192</f>
        <v>12354</v>
      </c>
      <c r="P192" s="29"/>
      <c r="Q192" s="29"/>
      <c r="R192" s="29"/>
      <c r="S192" s="29"/>
      <c r="T192" s="29"/>
      <c r="U192" s="29"/>
      <c r="V192" s="29"/>
      <c r="W192" s="29"/>
      <c r="X192" s="29"/>
      <c r="Y192" s="29"/>
      <c r="Z192" s="29">
        <v>2733.4</v>
      </c>
      <c r="AA192" s="15" t="s">
        <v>296</v>
      </c>
      <c r="AB192" s="18">
        <v>42490</v>
      </c>
      <c r="AC192" s="15">
        <v>4.5</v>
      </c>
      <c r="AD192" s="29">
        <f>Z192*AC192</f>
        <v>12300.3</v>
      </c>
      <c r="AE192" s="29">
        <v>1670</v>
      </c>
      <c r="AF192" s="18">
        <v>42491</v>
      </c>
      <c r="AG192" s="18">
        <v>44528</v>
      </c>
      <c r="AH192" s="15">
        <v>5.5</v>
      </c>
      <c r="AI192" s="29">
        <f>AE192*AH192</f>
        <v>9185</v>
      </c>
      <c r="AJ192" s="29">
        <f>AD192+AI192</f>
        <v>21485.3</v>
      </c>
      <c r="AK192" s="29">
        <f t="shared" si="9"/>
        <v>138018.12</v>
      </c>
      <c r="AL192" s="29"/>
      <c r="AM192" s="29">
        <v>10584.14</v>
      </c>
    </row>
    <row r="193" s="2" customFormat="1" ht="23" customHeight="1" spans="1:39">
      <c r="A193" s="13">
        <v>148</v>
      </c>
      <c r="B193" s="20" t="s">
        <v>297</v>
      </c>
      <c r="C193" s="15" t="s">
        <v>41</v>
      </c>
      <c r="D193" s="15" t="s">
        <v>51</v>
      </c>
      <c r="E193" s="15"/>
      <c r="F193" s="15"/>
      <c r="G193" s="15"/>
      <c r="H193" s="15"/>
      <c r="I193" s="29">
        <v>17255</v>
      </c>
      <c r="J193" s="29">
        <v>39600</v>
      </c>
      <c r="K193" s="29"/>
      <c r="L193" s="29">
        <f t="shared" si="8"/>
        <v>56855</v>
      </c>
      <c r="M193" s="29"/>
      <c r="N193" s="29"/>
      <c r="O193" s="29"/>
      <c r="P193" s="29"/>
      <c r="Q193" s="29"/>
      <c r="R193" s="29"/>
      <c r="S193" s="29"/>
      <c r="T193" s="29"/>
      <c r="U193" s="29"/>
      <c r="V193" s="29"/>
      <c r="W193" s="29"/>
      <c r="X193" s="29"/>
      <c r="Y193" s="29"/>
      <c r="Z193" s="15"/>
      <c r="AA193" s="15"/>
      <c r="AB193" s="18"/>
      <c r="AC193" s="15"/>
      <c r="AD193" s="29"/>
      <c r="AE193" s="29"/>
      <c r="AF193" s="18"/>
      <c r="AG193" s="18"/>
      <c r="AH193" s="15"/>
      <c r="AI193" s="29"/>
      <c r="AJ193" s="29"/>
      <c r="AK193" s="29">
        <f t="shared" si="9"/>
        <v>56855</v>
      </c>
      <c r="AL193" s="29"/>
      <c r="AM193" s="29">
        <v>9490.25</v>
      </c>
    </row>
    <row r="194" s="2" customFormat="1" ht="23" customHeight="1" spans="1:39">
      <c r="A194" s="13">
        <v>149</v>
      </c>
      <c r="B194" s="20" t="s">
        <v>298</v>
      </c>
      <c r="C194" s="15" t="s">
        <v>41</v>
      </c>
      <c r="D194" s="15" t="s">
        <v>43</v>
      </c>
      <c r="E194" s="15"/>
      <c r="F194" s="15"/>
      <c r="G194" s="15"/>
      <c r="H194" s="15"/>
      <c r="I194" s="29">
        <v>2171.56</v>
      </c>
      <c r="J194" s="29"/>
      <c r="K194" s="29"/>
      <c r="L194" s="29">
        <f t="shared" si="8"/>
        <v>2171.56</v>
      </c>
      <c r="M194" s="29"/>
      <c r="N194" s="29"/>
      <c r="O194" s="29"/>
      <c r="P194" s="29"/>
      <c r="Q194" s="29"/>
      <c r="R194" s="29"/>
      <c r="S194" s="29"/>
      <c r="T194" s="29"/>
      <c r="U194" s="29"/>
      <c r="V194" s="29"/>
      <c r="W194" s="29"/>
      <c r="X194" s="29"/>
      <c r="Y194" s="29"/>
      <c r="Z194" s="15"/>
      <c r="AA194" s="15"/>
      <c r="AB194" s="18"/>
      <c r="AC194" s="15"/>
      <c r="AD194" s="29"/>
      <c r="AE194" s="29"/>
      <c r="AF194" s="18"/>
      <c r="AG194" s="18"/>
      <c r="AH194" s="15"/>
      <c r="AI194" s="29"/>
      <c r="AJ194" s="29"/>
      <c r="AK194" s="29">
        <f t="shared" si="9"/>
        <v>2171.56</v>
      </c>
      <c r="AL194" s="29"/>
      <c r="AM194" s="29">
        <v>1194.36</v>
      </c>
    </row>
    <row r="195" s="2" customFormat="1" ht="23" customHeight="1" spans="1:39">
      <c r="A195" s="13">
        <v>150</v>
      </c>
      <c r="B195" s="20" t="s">
        <v>299</v>
      </c>
      <c r="C195" s="15" t="s">
        <v>41</v>
      </c>
      <c r="D195" s="15" t="s">
        <v>43</v>
      </c>
      <c r="E195" s="19" t="s">
        <v>300</v>
      </c>
      <c r="F195" s="17" t="str">
        <f>REPLACE(E195,7,8,"********")</f>
        <v>533524********1519</v>
      </c>
      <c r="G195" s="18">
        <v>44528</v>
      </c>
      <c r="H195" s="15" t="s">
        <v>68</v>
      </c>
      <c r="I195" s="29">
        <v>21757.98</v>
      </c>
      <c r="J195" s="29">
        <v>39600</v>
      </c>
      <c r="K195" s="29">
        <v>45334.93</v>
      </c>
      <c r="L195" s="29">
        <f t="shared" si="8"/>
        <v>106692.91</v>
      </c>
      <c r="M195" s="29">
        <v>9039</v>
      </c>
      <c r="N195" s="29">
        <v>3315</v>
      </c>
      <c r="O195" s="29">
        <f>M195+N195</f>
        <v>12354</v>
      </c>
      <c r="P195" s="29"/>
      <c r="Q195" s="29"/>
      <c r="R195" s="29"/>
      <c r="S195" s="29"/>
      <c r="T195" s="29"/>
      <c r="U195" s="29"/>
      <c r="V195" s="29"/>
      <c r="W195" s="29"/>
      <c r="X195" s="29"/>
      <c r="Y195" s="29"/>
      <c r="Z195" s="29">
        <v>2020.35</v>
      </c>
      <c r="AA195" s="15" t="s">
        <v>301</v>
      </c>
      <c r="AB195" s="18">
        <v>42490</v>
      </c>
      <c r="AC195" s="15">
        <v>3.5</v>
      </c>
      <c r="AD195" s="29">
        <f>Z195*AC195</f>
        <v>7071.225</v>
      </c>
      <c r="AE195" s="29">
        <v>1670</v>
      </c>
      <c r="AF195" s="18">
        <v>42491</v>
      </c>
      <c r="AG195" s="18">
        <v>44528</v>
      </c>
      <c r="AH195" s="15">
        <v>5.5</v>
      </c>
      <c r="AI195" s="29">
        <f>AE195*AH195</f>
        <v>9185</v>
      </c>
      <c r="AJ195" s="29">
        <f>AD195+AI195</f>
        <v>16256.225</v>
      </c>
      <c r="AK195" s="29">
        <f t="shared" si="9"/>
        <v>135303.135</v>
      </c>
      <c r="AL195" s="29"/>
      <c r="AM195" s="29">
        <v>11966.89</v>
      </c>
    </row>
    <row r="196" s="2" customFormat="1" ht="23" customHeight="1" spans="1:39">
      <c r="A196" s="13">
        <v>151</v>
      </c>
      <c r="B196" s="20" t="s">
        <v>302</v>
      </c>
      <c r="C196" s="15" t="s">
        <v>41</v>
      </c>
      <c r="D196" s="15" t="s">
        <v>43</v>
      </c>
      <c r="E196" s="15"/>
      <c r="F196" s="18"/>
      <c r="G196" s="18">
        <v>42436</v>
      </c>
      <c r="H196" s="15" t="s">
        <v>53</v>
      </c>
      <c r="I196" s="29">
        <v>19040</v>
      </c>
      <c r="J196" s="29"/>
      <c r="K196" s="29"/>
      <c r="L196" s="29">
        <f t="shared" si="8"/>
        <v>19040</v>
      </c>
      <c r="M196" s="29"/>
      <c r="N196" s="29"/>
      <c r="O196" s="29"/>
      <c r="P196" s="29"/>
      <c r="Q196" s="29"/>
      <c r="R196" s="29"/>
      <c r="S196" s="29"/>
      <c r="T196" s="29"/>
      <c r="U196" s="29"/>
      <c r="V196" s="29"/>
      <c r="W196" s="29"/>
      <c r="X196" s="29"/>
      <c r="Y196" s="29"/>
      <c r="Z196" s="15"/>
      <c r="AA196" s="15"/>
      <c r="AB196" s="18"/>
      <c r="AC196" s="15"/>
      <c r="AD196" s="29"/>
      <c r="AE196" s="29"/>
      <c r="AF196" s="18"/>
      <c r="AG196" s="18"/>
      <c r="AH196" s="15"/>
      <c r="AI196" s="29"/>
      <c r="AJ196" s="29"/>
      <c r="AK196" s="29">
        <f t="shared" si="9"/>
        <v>19040</v>
      </c>
      <c r="AL196" s="29"/>
      <c r="AM196" s="29">
        <v>10472</v>
      </c>
    </row>
    <row r="197" s="2" customFormat="1" ht="23" customHeight="1" spans="1:39">
      <c r="A197" s="13">
        <v>152</v>
      </c>
      <c r="B197" s="20" t="s">
        <v>303</v>
      </c>
      <c r="C197" s="15" t="s">
        <v>41</v>
      </c>
      <c r="D197" s="15" t="s">
        <v>43</v>
      </c>
      <c r="E197" s="15" t="s">
        <v>304</v>
      </c>
      <c r="F197" s="17" t="str">
        <f>REPLACE(E197,7,8,"********")</f>
        <v>530121********1817</v>
      </c>
      <c r="G197" s="15"/>
      <c r="H197" s="15"/>
      <c r="I197" s="29">
        <v>2794</v>
      </c>
      <c r="J197" s="29">
        <v>39600</v>
      </c>
      <c r="K197" s="29"/>
      <c r="L197" s="29">
        <f t="shared" ref="L197:L211" si="10">I197+J197+K197</f>
        <v>42394</v>
      </c>
      <c r="M197" s="29"/>
      <c r="N197" s="29"/>
      <c r="O197" s="29"/>
      <c r="P197" s="29"/>
      <c r="Q197" s="29"/>
      <c r="R197" s="29"/>
      <c r="S197" s="29"/>
      <c r="T197" s="29"/>
      <c r="U197" s="29"/>
      <c r="V197" s="29"/>
      <c r="W197" s="29"/>
      <c r="X197" s="29"/>
      <c r="Y197" s="29"/>
      <c r="Z197" s="15"/>
      <c r="AA197" s="15"/>
      <c r="AB197" s="18"/>
      <c r="AC197" s="15"/>
      <c r="AD197" s="29"/>
      <c r="AE197" s="29"/>
      <c r="AF197" s="18"/>
      <c r="AG197" s="18"/>
      <c r="AH197" s="15"/>
      <c r="AI197" s="29"/>
      <c r="AJ197" s="29"/>
      <c r="AK197" s="29">
        <f t="shared" ref="AK197:AK213" si="11">L197+O197+Y197+AJ197</f>
        <v>42394</v>
      </c>
      <c r="AL197" s="29"/>
      <c r="AM197" s="29">
        <v>1536.7</v>
      </c>
    </row>
    <row r="198" s="2" customFormat="1" ht="23" customHeight="1" spans="1:39">
      <c r="A198" s="13">
        <v>153</v>
      </c>
      <c r="B198" s="20" t="s">
        <v>305</v>
      </c>
      <c r="C198" s="15" t="s">
        <v>41</v>
      </c>
      <c r="D198" s="15" t="s">
        <v>43</v>
      </c>
      <c r="E198" s="52" t="s">
        <v>306</v>
      </c>
      <c r="F198" s="17" t="str">
        <f>REPLACE(E198,7,8,"********")</f>
        <v>532231********2112</v>
      </c>
      <c r="G198" s="15"/>
      <c r="H198" s="15"/>
      <c r="I198" s="29">
        <v>10000</v>
      </c>
      <c r="J198" s="29"/>
      <c r="K198" s="29"/>
      <c r="L198" s="29">
        <f t="shared" si="10"/>
        <v>10000</v>
      </c>
      <c r="M198" s="29"/>
      <c r="N198" s="29"/>
      <c r="O198" s="29"/>
      <c r="P198" s="29"/>
      <c r="Q198" s="29"/>
      <c r="R198" s="29"/>
      <c r="S198" s="29"/>
      <c r="T198" s="29"/>
      <c r="U198" s="29"/>
      <c r="V198" s="29"/>
      <c r="W198" s="29"/>
      <c r="X198" s="29"/>
      <c r="Y198" s="29"/>
      <c r="Z198" s="15"/>
      <c r="AA198" s="15"/>
      <c r="AB198" s="18"/>
      <c r="AC198" s="15"/>
      <c r="AD198" s="29"/>
      <c r="AE198" s="29"/>
      <c r="AF198" s="18"/>
      <c r="AG198" s="18"/>
      <c r="AH198" s="15"/>
      <c r="AI198" s="29"/>
      <c r="AJ198" s="29"/>
      <c r="AK198" s="29">
        <f t="shared" si="11"/>
        <v>10000</v>
      </c>
      <c r="AL198" s="29"/>
      <c r="AM198" s="29">
        <v>3162.5</v>
      </c>
    </row>
    <row r="199" s="2" customFormat="1" ht="23" customHeight="1" spans="1:39">
      <c r="A199" s="13">
        <v>154</v>
      </c>
      <c r="B199" s="20" t="s">
        <v>307</v>
      </c>
      <c r="C199" s="15" t="s">
        <v>41</v>
      </c>
      <c r="D199" s="15" t="s">
        <v>43</v>
      </c>
      <c r="E199" s="15"/>
      <c r="F199" s="15"/>
      <c r="G199" s="15"/>
      <c r="H199" s="15"/>
      <c r="I199" s="29">
        <v>3121.68</v>
      </c>
      <c r="J199" s="29">
        <v>39600</v>
      </c>
      <c r="K199" s="29"/>
      <c r="L199" s="29">
        <f t="shared" si="10"/>
        <v>42721.68</v>
      </c>
      <c r="M199" s="29"/>
      <c r="N199" s="29"/>
      <c r="O199" s="29"/>
      <c r="P199" s="29"/>
      <c r="Q199" s="29"/>
      <c r="R199" s="29"/>
      <c r="S199" s="29"/>
      <c r="T199" s="29"/>
      <c r="U199" s="29"/>
      <c r="V199" s="29"/>
      <c r="W199" s="29"/>
      <c r="X199" s="29"/>
      <c r="Y199" s="29"/>
      <c r="Z199" s="15"/>
      <c r="AA199" s="15"/>
      <c r="AB199" s="18"/>
      <c r="AC199" s="15"/>
      <c r="AD199" s="29"/>
      <c r="AE199" s="29"/>
      <c r="AF199" s="18"/>
      <c r="AG199" s="18"/>
      <c r="AH199" s="15"/>
      <c r="AI199" s="29"/>
      <c r="AJ199" s="29"/>
      <c r="AK199" s="29">
        <f t="shared" si="11"/>
        <v>42721.68</v>
      </c>
      <c r="AL199" s="29"/>
      <c r="AM199" s="29">
        <v>1716.92</v>
      </c>
    </row>
    <row r="200" s="2" customFormat="1" ht="23" customHeight="1" spans="1:39">
      <c r="A200" s="13">
        <v>155</v>
      </c>
      <c r="B200" s="20" t="s">
        <v>308</v>
      </c>
      <c r="C200" s="15" t="s">
        <v>41</v>
      </c>
      <c r="D200" s="15" t="s">
        <v>43</v>
      </c>
      <c r="E200" s="15"/>
      <c r="F200" s="15"/>
      <c r="G200" s="15"/>
      <c r="H200" s="15"/>
      <c r="I200" s="29">
        <v>8253.79</v>
      </c>
      <c r="J200" s="29"/>
      <c r="K200" s="29"/>
      <c r="L200" s="29">
        <f t="shared" si="10"/>
        <v>8253.79</v>
      </c>
      <c r="M200" s="29"/>
      <c r="N200" s="29"/>
      <c r="O200" s="29"/>
      <c r="P200" s="29"/>
      <c r="Q200" s="29"/>
      <c r="R200" s="29"/>
      <c r="S200" s="29"/>
      <c r="T200" s="29"/>
      <c r="U200" s="29"/>
      <c r="V200" s="29"/>
      <c r="W200" s="29"/>
      <c r="X200" s="29"/>
      <c r="Y200" s="29"/>
      <c r="Z200" s="15"/>
      <c r="AA200" s="15"/>
      <c r="AB200" s="18"/>
      <c r="AC200" s="15"/>
      <c r="AD200" s="29"/>
      <c r="AE200" s="29"/>
      <c r="AF200" s="18"/>
      <c r="AG200" s="18"/>
      <c r="AH200" s="15"/>
      <c r="AI200" s="29"/>
      <c r="AJ200" s="29"/>
      <c r="AK200" s="29">
        <f t="shared" si="11"/>
        <v>8253.79</v>
      </c>
      <c r="AL200" s="29"/>
      <c r="AM200" s="29">
        <v>4539.58</v>
      </c>
    </row>
    <row r="201" s="2" customFormat="1" ht="23" customHeight="1" spans="1:39">
      <c r="A201" s="13">
        <v>156</v>
      </c>
      <c r="B201" s="20" t="s">
        <v>309</v>
      </c>
      <c r="C201" s="15" t="s">
        <v>41</v>
      </c>
      <c r="D201" s="15" t="s">
        <v>43</v>
      </c>
      <c r="E201" s="15"/>
      <c r="F201" s="15"/>
      <c r="G201" s="15"/>
      <c r="H201" s="15"/>
      <c r="I201" s="29">
        <v>1051.72</v>
      </c>
      <c r="J201" s="29">
        <v>39600</v>
      </c>
      <c r="K201" s="29"/>
      <c r="L201" s="29">
        <f t="shared" si="10"/>
        <v>40651.72</v>
      </c>
      <c r="M201" s="29"/>
      <c r="N201" s="29"/>
      <c r="O201" s="29"/>
      <c r="P201" s="29"/>
      <c r="Q201" s="29"/>
      <c r="R201" s="29"/>
      <c r="S201" s="29"/>
      <c r="T201" s="29"/>
      <c r="U201" s="29"/>
      <c r="V201" s="29"/>
      <c r="W201" s="29"/>
      <c r="X201" s="29"/>
      <c r="Y201" s="29"/>
      <c r="Z201" s="15"/>
      <c r="AA201" s="15"/>
      <c r="AB201" s="18"/>
      <c r="AC201" s="15"/>
      <c r="AD201" s="29"/>
      <c r="AE201" s="29"/>
      <c r="AF201" s="18"/>
      <c r="AG201" s="18"/>
      <c r="AH201" s="15"/>
      <c r="AI201" s="29"/>
      <c r="AJ201" s="29"/>
      <c r="AK201" s="29">
        <f t="shared" si="11"/>
        <v>40651.72</v>
      </c>
      <c r="AL201" s="29"/>
      <c r="AM201" s="29">
        <v>578.45</v>
      </c>
    </row>
    <row r="202" s="2" customFormat="1" ht="23" customHeight="1" spans="1:39">
      <c r="A202" s="13">
        <v>157</v>
      </c>
      <c r="B202" s="20" t="s">
        <v>310</v>
      </c>
      <c r="C202" s="15" t="s">
        <v>41</v>
      </c>
      <c r="D202" s="15" t="s">
        <v>43</v>
      </c>
      <c r="E202" s="15"/>
      <c r="F202" s="15"/>
      <c r="G202" s="15"/>
      <c r="H202" s="15"/>
      <c r="I202" s="29">
        <v>12509.48</v>
      </c>
      <c r="J202" s="29"/>
      <c r="K202" s="29"/>
      <c r="L202" s="29">
        <f t="shared" si="10"/>
        <v>12509.48</v>
      </c>
      <c r="M202" s="29"/>
      <c r="N202" s="29"/>
      <c r="O202" s="29"/>
      <c r="P202" s="29"/>
      <c r="Q202" s="29"/>
      <c r="R202" s="29"/>
      <c r="S202" s="29"/>
      <c r="T202" s="29"/>
      <c r="U202" s="29"/>
      <c r="V202" s="29"/>
      <c r="W202" s="29"/>
      <c r="X202" s="29"/>
      <c r="Y202" s="29"/>
      <c r="Z202" s="15"/>
      <c r="AA202" s="15"/>
      <c r="AB202" s="18"/>
      <c r="AC202" s="15"/>
      <c r="AD202" s="29"/>
      <c r="AE202" s="29"/>
      <c r="AF202" s="18"/>
      <c r="AG202" s="18"/>
      <c r="AH202" s="15"/>
      <c r="AI202" s="29"/>
      <c r="AJ202" s="29"/>
      <c r="AK202" s="29">
        <f t="shared" si="11"/>
        <v>12509.48</v>
      </c>
      <c r="AL202" s="29"/>
      <c r="AM202" s="29">
        <v>6880.21</v>
      </c>
    </row>
    <row r="203" s="2" customFormat="1" ht="23" customHeight="1" spans="1:39">
      <c r="A203" s="13">
        <v>158</v>
      </c>
      <c r="B203" s="20" t="s">
        <v>311</v>
      </c>
      <c r="C203" s="15" t="s">
        <v>41</v>
      </c>
      <c r="D203" s="15" t="s">
        <v>43</v>
      </c>
      <c r="E203" s="52" t="s">
        <v>312</v>
      </c>
      <c r="F203" s="17" t="str">
        <f>REPLACE(E203,7,8,"********")</f>
        <v>530811********013</v>
      </c>
      <c r="G203" s="18">
        <v>42397</v>
      </c>
      <c r="H203" s="15" t="s">
        <v>53</v>
      </c>
      <c r="I203" s="29">
        <v>16439.08</v>
      </c>
      <c r="J203" s="29"/>
      <c r="K203" s="29"/>
      <c r="L203" s="29">
        <f t="shared" si="10"/>
        <v>16439.08</v>
      </c>
      <c r="M203" s="29"/>
      <c r="N203" s="29"/>
      <c r="O203" s="29"/>
      <c r="P203" s="29"/>
      <c r="Q203" s="29"/>
      <c r="R203" s="29"/>
      <c r="S203" s="29"/>
      <c r="T203" s="29"/>
      <c r="U203" s="29"/>
      <c r="V203" s="29"/>
      <c r="W203" s="29"/>
      <c r="X203" s="29"/>
      <c r="Y203" s="29"/>
      <c r="Z203" s="15"/>
      <c r="AA203" s="15"/>
      <c r="AB203" s="18"/>
      <c r="AC203" s="15"/>
      <c r="AD203" s="29"/>
      <c r="AE203" s="29"/>
      <c r="AF203" s="18"/>
      <c r="AG203" s="18"/>
      <c r="AH203" s="15"/>
      <c r="AI203" s="29"/>
      <c r="AJ203" s="29"/>
      <c r="AK203" s="29">
        <f t="shared" si="11"/>
        <v>16439.08</v>
      </c>
      <c r="AL203" s="29"/>
      <c r="AM203" s="29">
        <v>9041.49</v>
      </c>
    </row>
    <row r="204" s="2" customFormat="1" ht="23" customHeight="1" spans="1:39">
      <c r="A204" s="13">
        <v>159</v>
      </c>
      <c r="B204" s="20" t="s">
        <v>313</v>
      </c>
      <c r="C204" s="15" t="s">
        <v>41</v>
      </c>
      <c r="D204" s="15" t="s">
        <v>43</v>
      </c>
      <c r="E204" s="15"/>
      <c r="F204" s="15"/>
      <c r="G204" s="15"/>
      <c r="H204" s="15"/>
      <c r="I204" s="29">
        <v>5850</v>
      </c>
      <c r="J204" s="29"/>
      <c r="K204" s="29"/>
      <c r="L204" s="29">
        <f t="shared" si="10"/>
        <v>5850</v>
      </c>
      <c r="M204" s="29"/>
      <c r="N204" s="29"/>
      <c r="O204" s="29"/>
      <c r="P204" s="29"/>
      <c r="Q204" s="29"/>
      <c r="R204" s="29"/>
      <c r="S204" s="29"/>
      <c r="T204" s="29"/>
      <c r="U204" s="29"/>
      <c r="V204" s="29"/>
      <c r="W204" s="29"/>
      <c r="X204" s="29"/>
      <c r="Y204" s="29"/>
      <c r="Z204" s="15"/>
      <c r="AA204" s="15"/>
      <c r="AB204" s="18"/>
      <c r="AC204" s="15"/>
      <c r="AD204" s="29"/>
      <c r="AE204" s="29"/>
      <c r="AF204" s="18"/>
      <c r="AG204" s="18"/>
      <c r="AH204" s="15"/>
      <c r="AI204" s="29"/>
      <c r="AJ204" s="29"/>
      <c r="AK204" s="29">
        <f t="shared" si="11"/>
        <v>5850</v>
      </c>
      <c r="AL204" s="29"/>
      <c r="AM204" s="29">
        <v>3217.5</v>
      </c>
    </row>
    <row r="205" s="2" customFormat="1" ht="23" customHeight="1" spans="1:39">
      <c r="A205" s="13">
        <v>160</v>
      </c>
      <c r="B205" s="20" t="s">
        <v>314</v>
      </c>
      <c r="C205" s="15" t="s">
        <v>41</v>
      </c>
      <c r="D205" s="15" t="s">
        <v>43</v>
      </c>
      <c r="E205" s="15" t="s">
        <v>315</v>
      </c>
      <c r="F205" s="15"/>
      <c r="G205" s="15"/>
      <c r="H205" s="15"/>
      <c r="I205" s="29">
        <v>23883.33</v>
      </c>
      <c r="J205" s="29"/>
      <c r="K205" s="29"/>
      <c r="L205" s="29">
        <f t="shared" si="10"/>
        <v>23883.33</v>
      </c>
      <c r="M205" s="29"/>
      <c r="N205" s="29"/>
      <c r="O205" s="29"/>
      <c r="P205" s="29"/>
      <c r="Q205" s="29"/>
      <c r="R205" s="29"/>
      <c r="S205" s="29"/>
      <c r="T205" s="29"/>
      <c r="U205" s="29"/>
      <c r="V205" s="29"/>
      <c r="W205" s="29"/>
      <c r="X205" s="29"/>
      <c r="Y205" s="29"/>
      <c r="Z205" s="15"/>
      <c r="AA205" s="15"/>
      <c r="AB205" s="18"/>
      <c r="AC205" s="15"/>
      <c r="AD205" s="29"/>
      <c r="AE205" s="29"/>
      <c r="AF205" s="18"/>
      <c r="AG205" s="18"/>
      <c r="AH205" s="15"/>
      <c r="AI205" s="29"/>
      <c r="AJ205" s="29"/>
      <c r="AK205" s="29">
        <f t="shared" si="11"/>
        <v>23883.33</v>
      </c>
      <c r="AL205" s="29"/>
      <c r="AM205" s="29">
        <v>13135.83</v>
      </c>
    </row>
    <row r="206" s="2" customFormat="1" ht="23" customHeight="1" spans="1:39">
      <c r="A206" s="13">
        <v>161</v>
      </c>
      <c r="B206" s="20" t="s">
        <v>316</v>
      </c>
      <c r="C206" s="15" t="s">
        <v>41</v>
      </c>
      <c r="D206" s="15" t="s">
        <v>43</v>
      </c>
      <c r="E206" s="52" t="s">
        <v>317</v>
      </c>
      <c r="F206" s="15"/>
      <c r="G206" s="15"/>
      <c r="H206" s="15"/>
      <c r="I206" s="29">
        <v>21983.33</v>
      </c>
      <c r="J206" s="29"/>
      <c r="K206" s="29"/>
      <c r="L206" s="29">
        <f t="shared" si="10"/>
        <v>21983.33</v>
      </c>
      <c r="M206" s="29"/>
      <c r="N206" s="29"/>
      <c r="O206" s="29"/>
      <c r="P206" s="29"/>
      <c r="Q206" s="29"/>
      <c r="R206" s="29"/>
      <c r="S206" s="29"/>
      <c r="T206" s="29"/>
      <c r="U206" s="29"/>
      <c r="V206" s="29"/>
      <c r="W206" s="29"/>
      <c r="X206" s="29"/>
      <c r="Y206" s="29"/>
      <c r="Z206" s="15"/>
      <c r="AA206" s="15"/>
      <c r="AB206" s="18"/>
      <c r="AC206" s="15"/>
      <c r="AD206" s="29"/>
      <c r="AE206" s="29"/>
      <c r="AF206" s="18"/>
      <c r="AG206" s="18"/>
      <c r="AH206" s="15"/>
      <c r="AI206" s="29"/>
      <c r="AJ206" s="29"/>
      <c r="AK206" s="29">
        <f t="shared" si="11"/>
        <v>21983.33</v>
      </c>
      <c r="AL206" s="29"/>
      <c r="AM206" s="29">
        <v>12090.83</v>
      </c>
    </row>
    <row r="207" s="2" customFormat="1" ht="23" customHeight="1" spans="1:39">
      <c r="A207" s="13">
        <v>162</v>
      </c>
      <c r="B207" s="20" t="s">
        <v>318</v>
      </c>
      <c r="C207" s="15" t="s">
        <v>41</v>
      </c>
      <c r="D207" s="15" t="s">
        <v>43</v>
      </c>
      <c r="E207" s="15"/>
      <c r="F207" s="15"/>
      <c r="G207" s="15"/>
      <c r="H207" s="15"/>
      <c r="I207" s="29">
        <v>20983.33</v>
      </c>
      <c r="J207" s="29"/>
      <c r="K207" s="29"/>
      <c r="L207" s="29">
        <f t="shared" si="10"/>
        <v>20983.33</v>
      </c>
      <c r="M207" s="29"/>
      <c r="N207" s="29"/>
      <c r="O207" s="29"/>
      <c r="P207" s="29"/>
      <c r="Q207" s="29"/>
      <c r="R207" s="29"/>
      <c r="S207" s="29"/>
      <c r="T207" s="29"/>
      <c r="U207" s="29"/>
      <c r="V207" s="29"/>
      <c r="W207" s="29"/>
      <c r="X207" s="29"/>
      <c r="Y207" s="29"/>
      <c r="Z207" s="15"/>
      <c r="AA207" s="15"/>
      <c r="AB207" s="18"/>
      <c r="AC207" s="15"/>
      <c r="AD207" s="29"/>
      <c r="AE207" s="29"/>
      <c r="AF207" s="18"/>
      <c r="AG207" s="18"/>
      <c r="AH207" s="15"/>
      <c r="AI207" s="29"/>
      <c r="AJ207" s="29"/>
      <c r="AK207" s="29">
        <f t="shared" si="11"/>
        <v>20983.33</v>
      </c>
      <c r="AL207" s="29"/>
      <c r="AM207" s="29">
        <v>11540.83</v>
      </c>
    </row>
    <row r="208" s="2" customFormat="1" ht="23" customHeight="1" spans="1:39">
      <c r="A208" s="13">
        <v>163</v>
      </c>
      <c r="B208" s="20" t="s">
        <v>319</v>
      </c>
      <c r="C208" s="15" t="s">
        <v>41</v>
      </c>
      <c r="D208" s="15" t="s">
        <v>43</v>
      </c>
      <c r="E208" s="15" t="s">
        <v>320</v>
      </c>
      <c r="F208" s="17" t="str">
        <f>REPLACE(E208,7,8,"********")</f>
        <v>530121********1818</v>
      </c>
      <c r="G208" s="15"/>
      <c r="H208" s="15"/>
      <c r="I208" s="29">
        <v>26183.33</v>
      </c>
      <c r="J208" s="29"/>
      <c r="K208" s="29"/>
      <c r="L208" s="29">
        <f t="shared" si="10"/>
        <v>26183.33</v>
      </c>
      <c r="M208" s="29"/>
      <c r="N208" s="29"/>
      <c r="O208" s="29"/>
      <c r="P208" s="29"/>
      <c r="Q208" s="29"/>
      <c r="R208" s="29"/>
      <c r="S208" s="29"/>
      <c r="T208" s="29"/>
      <c r="U208" s="29"/>
      <c r="V208" s="29"/>
      <c r="W208" s="29"/>
      <c r="X208" s="29"/>
      <c r="Y208" s="29"/>
      <c r="Z208" s="15"/>
      <c r="AA208" s="15"/>
      <c r="AB208" s="18"/>
      <c r="AC208" s="15"/>
      <c r="AD208" s="29"/>
      <c r="AE208" s="29"/>
      <c r="AF208" s="18"/>
      <c r="AG208" s="18"/>
      <c r="AH208" s="15"/>
      <c r="AI208" s="29"/>
      <c r="AJ208" s="29"/>
      <c r="AK208" s="29">
        <f t="shared" si="11"/>
        <v>26183.33</v>
      </c>
      <c r="AL208" s="29"/>
      <c r="AM208" s="29">
        <v>14400.83</v>
      </c>
    </row>
    <row r="209" s="2" customFormat="1" ht="23" customHeight="1" spans="1:39">
      <c r="A209" s="13">
        <v>164</v>
      </c>
      <c r="B209" s="20" t="s">
        <v>321</v>
      </c>
      <c r="C209" s="15" t="s">
        <v>41</v>
      </c>
      <c r="D209" s="15" t="s">
        <v>43</v>
      </c>
      <c r="E209" s="15"/>
      <c r="F209" s="15"/>
      <c r="G209" s="15"/>
      <c r="H209" s="15"/>
      <c r="I209" s="29">
        <v>9900</v>
      </c>
      <c r="J209" s="29"/>
      <c r="K209" s="29"/>
      <c r="L209" s="29">
        <f t="shared" si="10"/>
        <v>9900</v>
      </c>
      <c r="M209" s="29"/>
      <c r="N209" s="29"/>
      <c r="O209" s="29"/>
      <c r="P209" s="29"/>
      <c r="Q209" s="29"/>
      <c r="R209" s="29"/>
      <c r="S209" s="29"/>
      <c r="T209" s="29"/>
      <c r="U209" s="29"/>
      <c r="V209" s="29"/>
      <c r="W209" s="29"/>
      <c r="X209" s="29"/>
      <c r="Y209" s="29"/>
      <c r="Z209" s="15"/>
      <c r="AA209" s="15"/>
      <c r="AB209" s="18"/>
      <c r="AC209" s="15"/>
      <c r="AD209" s="29"/>
      <c r="AE209" s="29"/>
      <c r="AF209" s="18"/>
      <c r="AG209" s="18"/>
      <c r="AH209" s="15"/>
      <c r="AI209" s="29"/>
      <c r="AJ209" s="29"/>
      <c r="AK209" s="29">
        <f t="shared" si="11"/>
        <v>9900</v>
      </c>
      <c r="AL209" s="29"/>
      <c r="AM209" s="29">
        <v>5445</v>
      </c>
    </row>
    <row r="210" s="2" customFormat="1" ht="23" customHeight="1" spans="1:39">
      <c r="A210" s="13">
        <v>165</v>
      </c>
      <c r="B210" s="20" t="s">
        <v>322</v>
      </c>
      <c r="C210" s="15" t="s">
        <v>41</v>
      </c>
      <c r="D210" s="15" t="s">
        <v>43</v>
      </c>
      <c r="E210" s="52" t="s">
        <v>323</v>
      </c>
      <c r="F210" s="17" t="str">
        <f>REPLACE(E210,7,8,"********")</f>
        <v>533524********1270</v>
      </c>
      <c r="G210" s="18">
        <v>45344</v>
      </c>
      <c r="H210" s="15" t="s">
        <v>53</v>
      </c>
      <c r="I210" s="29">
        <v>21485.8</v>
      </c>
      <c r="J210" s="29">
        <v>39600</v>
      </c>
      <c r="K210" s="29">
        <v>45334.93</v>
      </c>
      <c r="L210" s="29">
        <f t="shared" si="10"/>
        <v>106420.73</v>
      </c>
      <c r="M210" s="29">
        <v>8926</v>
      </c>
      <c r="N210" s="29">
        <v>3178</v>
      </c>
      <c r="O210" s="29">
        <f>M210+N210</f>
        <v>12104</v>
      </c>
      <c r="P210" s="29"/>
      <c r="Q210" s="29"/>
      <c r="R210" s="29"/>
      <c r="S210" s="29"/>
      <c r="T210" s="29"/>
      <c r="U210" s="29"/>
      <c r="V210" s="29"/>
      <c r="W210" s="29"/>
      <c r="X210" s="29"/>
      <c r="Y210" s="29"/>
      <c r="Z210" s="15"/>
      <c r="AA210" s="15"/>
      <c r="AB210" s="18"/>
      <c r="AC210" s="15"/>
      <c r="AD210" s="29"/>
      <c r="AE210" s="29"/>
      <c r="AF210" s="18"/>
      <c r="AG210" s="18"/>
      <c r="AH210" s="15"/>
      <c r="AI210" s="29"/>
      <c r="AJ210" s="29"/>
      <c r="AK210" s="29">
        <f t="shared" si="11"/>
        <v>118524.73</v>
      </c>
      <c r="AL210" s="29"/>
      <c r="AM210" s="29">
        <v>11817.19</v>
      </c>
    </row>
    <row r="211" s="2" customFormat="1" ht="23" customHeight="1" spans="1:39">
      <c r="A211" s="13">
        <v>166</v>
      </c>
      <c r="B211" s="20" t="s">
        <v>324</v>
      </c>
      <c r="C211" s="15" t="s">
        <v>41</v>
      </c>
      <c r="D211" s="15" t="s">
        <v>43</v>
      </c>
      <c r="E211" s="52" t="s">
        <v>325</v>
      </c>
      <c r="F211" s="17" t="str">
        <f>REPLACE(E211,7,8,"********")</f>
        <v>533524********1510</v>
      </c>
      <c r="G211" s="15" t="s">
        <v>326</v>
      </c>
      <c r="H211" s="15" t="s">
        <v>53</v>
      </c>
      <c r="I211" s="29">
        <v>23561.65</v>
      </c>
      <c r="J211" s="29">
        <v>39600</v>
      </c>
      <c r="K211" s="29"/>
      <c r="L211" s="29">
        <f t="shared" si="10"/>
        <v>63161.65</v>
      </c>
      <c r="M211" s="29">
        <v>3178</v>
      </c>
      <c r="N211" s="29">
        <v>3178</v>
      </c>
      <c r="O211" s="29">
        <f>M211+N211</f>
        <v>6356</v>
      </c>
      <c r="P211" s="29"/>
      <c r="Q211" s="29"/>
      <c r="R211" s="29"/>
      <c r="S211" s="29"/>
      <c r="T211" s="29"/>
      <c r="U211" s="29"/>
      <c r="V211" s="29"/>
      <c r="W211" s="29"/>
      <c r="X211" s="29"/>
      <c r="Y211" s="29"/>
      <c r="Z211" s="15"/>
      <c r="AA211" s="15"/>
      <c r="AB211" s="18"/>
      <c r="AC211" s="15"/>
      <c r="AD211" s="29"/>
      <c r="AE211" s="29"/>
      <c r="AF211" s="18"/>
      <c r="AG211" s="18"/>
      <c r="AH211" s="15"/>
      <c r="AI211" s="29"/>
      <c r="AJ211" s="29">
        <v>9156.37</v>
      </c>
      <c r="AK211" s="29">
        <f t="shared" si="11"/>
        <v>78674.02</v>
      </c>
      <c r="AL211" s="29"/>
      <c r="AM211" s="29">
        <v>12610.31</v>
      </c>
    </row>
    <row r="212" s="2" customFormat="1" ht="68" customHeight="1" spans="1:39">
      <c r="A212" s="13">
        <v>167</v>
      </c>
      <c r="B212" s="40" t="s">
        <v>327</v>
      </c>
      <c r="C212" s="15" t="s">
        <v>66</v>
      </c>
      <c r="D212" s="15"/>
      <c r="E212" s="41" t="s">
        <v>328</v>
      </c>
      <c r="F212" s="42" t="s">
        <v>329</v>
      </c>
      <c r="G212" s="43"/>
      <c r="H212" s="44"/>
      <c r="I212" s="48"/>
      <c r="J212" s="29"/>
      <c r="K212" s="48"/>
      <c r="L212" s="48"/>
      <c r="M212" s="29"/>
      <c r="N212" s="29"/>
      <c r="O212" s="49"/>
      <c r="P212" s="29">
        <v>0</v>
      </c>
      <c r="Q212" s="29">
        <v>0</v>
      </c>
      <c r="R212" s="29">
        <v>5849.42</v>
      </c>
      <c r="S212" s="29">
        <v>0</v>
      </c>
      <c r="T212" s="29">
        <v>0</v>
      </c>
      <c r="U212" s="29">
        <v>0</v>
      </c>
      <c r="V212" s="29">
        <v>0</v>
      </c>
      <c r="W212" s="29">
        <v>0</v>
      </c>
      <c r="X212" s="29">
        <v>0</v>
      </c>
      <c r="Y212" s="29">
        <f>P212+Q212+R212+S212+T212+U212+V212+W212+X212</f>
        <v>5849.42</v>
      </c>
      <c r="Z212" s="48"/>
      <c r="AA212" s="44"/>
      <c r="AB212" s="44"/>
      <c r="AC212" s="44"/>
      <c r="AD212" s="48"/>
      <c r="AE212" s="48"/>
      <c r="AF212" s="44"/>
      <c r="AG212" s="44"/>
      <c r="AH212" s="15"/>
      <c r="AI212" s="48"/>
      <c r="AJ212" s="48"/>
      <c r="AK212" s="29">
        <f t="shared" si="11"/>
        <v>5849.42</v>
      </c>
      <c r="AL212" s="29"/>
      <c r="AM212" s="48"/>
    </row>
    <row r="213" s="2" customFormat="1" ht="23" customHeight="1" spans="1:39">
      <c r="A213" s="13">
        <v>168</v>
      </c>
      <c r="B213" s="20" t="s">
        <v>330</v>
      </c>
      <c r="C213" s="15" t="s">
        <v>66</v>
      </c>
      <c r="D213" s="15" t="s">
        <v>43</v>
      </c>
      <c r="E213" s="22" t="s">
        <v>331</v>
      </c>
      <c r="F213" s="15" t="str">
        <f>REPLACE(E213,7,8,"********")</f>
        <v>530103********0635</v>
      </c>
      <c r="G213" s="43"/>
      <c r="H213" s="44"/>
      <c r="I213" s="48"/>
      <c r="J213" s="29"/>
      <c r="K213" s="29"/>
      <c r="L213" s="29"/>
      <c r="M213" s="29"/>
      <c r="N213" s="29"/>
      <c r="O213" s="49"/>
      <c r="P213" s="29">
        <v>0</v>
      </c>
      <c r="Q213" s="29">
        <v>0</v>
      </c>
      <c r="R213" s="29">
        <v>0</v>
      </c>
      <c r="S213" s="29">
        <v>0</v>
      </c>
      <c r="T213" s="29">
        <v>0</v>
      </c>
      <c r="U213" s="29">
        <v>0</v>
      </c>
      <c r="V213" s="29">
        <v>0</v>
      </c>
      <c r="W213" s="29">
        <v>0</v>
      </c>
      <c r="X213" s="29">
        <v>3940.09</v>
      </c>
      <c r="Y213" s="29">
        <f>P213+Q213+R213+S213+T213+U213+V213+W213+X213</f>
        <v>3940.09</v>
      </c>
      <c r="Z213" s="48"/>
      <c r="AA213" s="44"/>
      <c r="AB213" s="44"/>
      <c r="AC213" s="44"/>
      <c r="AD213" s="48"/>
      <c r="AE213" s="48"/>
      <c r="AF213" s="44"/>
      <c r="AG213" s="44"/>
      <c r="AH213" s="44"/>
      <c r="AI213" s="48"/>
      <c r="AJ213" s="48"/>
      <c r="AK213" s="29">
        <f t="shared" si="11"/>
        <v>3940.09</v>
      </c>
      <c r="AL213" s="29">
        <v>660</v>
      </c>
      <c r="AM213" s="29">
        <v>696.41</v>
      </c>
    </row>
    <row r="214" s="1" customFormat="1" spans="2:37">
      <c r="B214" s="3"/>
      <c r="I214" s="50"/>
      <c r="L214" s="50"/>
      <c r="O214" s="50"/>
      <c r="Y214" s="50"/>
      <c r="AJ214" s="50"/>
      <c r="AK214" s="50"/>
    </row>
    <row r="215" s="1" customFormat="1" spans="2:4">
      <c r="B215" s="3"/>
      <c r="D215" s="45"/>
    </row>
    <row r="216" s="1" customFormat="1" spans="2:25">
      <c r="B216" s="3"/>
      <c r="Y216" s="50"/>
    </row>
    <row r="217" s="1" customFormat="1" spans="2:25">
      <c r="B217" s="3"/>
      <c r="C217" s="2"/>
      <c r="Y217" s="50"/>
    </row>
    <row r="218" s="1" customFormat="1" spans="2:3">
      <c r="B218" s="3"/>
      <c r="C218" s="46"/>
    </row>
    <row r="221" s="1" customFormat="1" spans="2:2">
      <c r="B221" s="47"/>
    </row>
  </sheetData>
  <sheetProtection password="EA17" sheet="1" objects="1"/>
  <mergeCells count="18">
    <mergeCell ref="A1:AM1"/>
    <mergeCell ref="I2:L2"/>
    <mergeCell ref="M2:O2"/>
    <mergeCell ref="P2:Y2"/>
    <mergeCell ref="Z2:AD2"/>
    <mergeCell ref="AE2:AI2"/>
    <mergeCell ref="A2:A3"/>
    <mergeCell ref="B2:B3"/>
    <mergeCell ref="C2:C3"/>
    <mergeCell ref="D2:D3"/>
    <mergeCell ref="E2:E3"/>
    <mergeCell ref="F2:F3"/>
    <mergeCell ref="G2:G3"/>
    <mergeCell ref="H2:H3"/>
    <mergeCell ref="AJ2:AJ3"/>
    <mergeCell ref="AK2:AK3"/>
    <mergeCell ref="AL2:AL3"/>
    <mergeCell ref="AM2:AM3"/>
  </mergeCells>
  <pageMargins left="0.7" right="0.7" top="0.75" bottom="0.75" header="0.3" footer="0.3"/>
  <pageSetup paperSize="9" scale="20" fitToHeight="0" orientation="landscape"/>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吴新艳</dc:creator>
  <cp:lastModifiedBy>kaerbin</cp:lastModifiedBy>
  <dcterms:created xsi:type="dcterms:W3CDTF">2023-05-12T11:15:00Z</dcterms:created>
  <dcterms:modified xsi:type="dcterms:W3CDTF">2024-09-03T03:55:53Z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09F2D8891280472EA1F3B52D19E7B8EB_12</vt:lpwstr>
  </property>
  <property fmtid="{D5CDD505-2E9C-101B-9397-08002B2CF9AE}" pid="4" name="KSOReadingLayout">
    <vt:bool>true</vt:bool>
  </property>
</Properties>
</file>