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2"/>
  </bookViews>
  <sheets>
    <sheet name="社保税款债权2笔" sheetId="1" r:id="rId1"/>
    <sheet name="常规债权16笔 " sheetId="4" r:id="rId2"/>
    <sheet name="职工债权25笔" sheetId="2" r:id="rId3"/>
  </sheets>
  <definedNames>
    <definedName name="_xlnm._FilterDatabase" localSheetId="0" hidden="1">社保税款债权2笔!$A$3:$V$6</definedName>
    <definedName name="_xlnm._FilterDatabase" localSheetId="1" hidden="1">'常规债权16笔 '!$A$3:$V$20</definedName>
    <definedName name="_xlnm._FilterDatabase" localSheetId="2" hidden="1">职工债权25笔!$A$4:$AB$30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<sst xmlns="http://schemas.openxmlformats.org/spreadsheetml/2006/main" count="398" uniqueCount="165">
  <si>
    <r>
      <rPr>
        <sz val="20"/>
        <color theme="1"/>
        <rFont val="黑体"/>
        <charset val="134"/>
      </rPr>
      <t xml:space="preserve">附件1：贺州市磐泊矿业有限公司债权公示表（社保税款债权）
</t>
    </r>
    <r>
      <rPr>
        <sz val="11"/>
        <color theme="1"/>
        <rFont val="黑体"/>
        <charset val="134"/>
      </rPr>
      <t>（更新至2024年10月7日   单位：元）</t>
    </r>
  </si>
  <si>
    <t>序号</t>
  </si>
  <si>
    <t>债权编号</t>
  </si>
  <si>
    <t>债权人
名称</t>
  </si>
  <si>
    <t>债权种类</t>
  </si>
  <si>
    <t>债权人申报债权情况</t>
  </si>
  <si>
    <t>管理人第一轮审查核定债权情况</t>
  </si>
  <si>
    <t>本金</t>
  </si>
  <si>
    <t>利息</t>
  </si>
  <si>
    <t>违约金</t>
  </si>
  <si>
    <t>罚款</t>
  </si>
  <si>
    <t>迟延履行利息</t>
  </si>
  <si>
    <t>合计</t>
  </si>
  <si>
    <t>认定本金</t>
  </si>
  <si>
    <t>认定利息/滞纳金</t>
  </si>
  <si>
    <t>认定违约金</t>
  </si>
  <si>
    <t>认定迟延履行利息</t>
  </si>
  <si>
    <t>认定总金额</t>
  </si>
  <si>
    <t>认定优先债权金额</t>
  </si>
  <si>
    <t>认定普通债权金额</t>
  </si>
  <si>
    <t>认定劣后债权金额</t>
  </si>
  <si>
    <t>待定金额</t>
  </si>
  <si>
    <t>不予认定金额</t>
  </si>
  <si>
    <t>审查意见</t>
  </si>
  <si>
    <t>PB0020</t>
  </si>
  <si>
    <t>昭平县社会保险事业管理中心</t>
  </si>
  <si>
    <t>社保医保类</t>
  </si>
  <si>
    <t xml:space="preserve">(一）金额
1.认定：本金21176.65元、滞纳金3726.99元。
理由：根据债权人提供的《单位社会保险缴费通知书》《历史欠款征集明细单》《单据明细信息》，可以认定本金21176.65元；根据《中华人民共和国社会保险法》第八十六条之规定，认定滞纳金3726.99元。
（二）性质
本金21176.65元认定为优先债权，滞纳金3726.99元认定为普通债权。
</t>
  </si>
  <si>
    <t>PB0024</t>
  </si>
  <si>
    <t>国家税务总局昭平县税务局</t>
  </si>
  <si>
    <t>税款债权类</t>
  </si>
  <si>
    <t>(一)金额
1.认定：本金139602.47元、滞纳金19760.40元、其他损失（罚款）2000元。
理由：依据《税费欠缴明细清册》《欠税公告清册》，并根据《中华人民共和国税收征收管理法》第三十二条“纳税人未按照规定期限缴纳税款的，扣缴义务人未按照规定期限解缴税款的，税务机关除责令限期缴纳外，从滞纳税款之日起，按日加收滞纳税款万分之五的滞纳金”之规定，可认定本金139602.47元、滞纳金19760.40元。
2.根据昭平县税务局第二税务分局作出的税务行政处罚决定书，可以认定罚款2000元。
（二）性质
认定本金139602.47元为优先债权、滞纳金19760.40元为普通债权、罚款2000元为劣后债权</t>
  </si>
  <si>
    <r>
      <rPr>
        <sz val="20"/>
        <color theme="1"/>
        <rFont val="黑体"/>
        <charset val="134"/>
      </rPr>
      <t xml:space="preserve">附件2：贺州市磐泊矿业有限公司债权公示表（常规债权）
</t>
    </r>
    <r>
      <rPr>
        <sz val="11"/>
        <color theme="1"/>
        <rFont val="黑体"/>
        <charset val="134"/>
      </rPr>
      <t>（更新至2024年10月7日   单位：元）</t>
    </r>
  </si>
  <si>
    <t>其他损失</t>
  </si>
  <si>
    <t>认定利息</t>
  </si>
  <si>
    <t>认定其他损失</t>
  </si>
  <si>
    <t>PB0003</t>
  </si>
  <si>
    <t>广西新电力投资集团有限责任公司</t>
  </si>
  <si>
    <t>建设工程款</t>
  </si>
  <si>
    <t>(一）金额
1.认定：本金1990000.00元、利息210326.65元、其他损失17006.00元、迟延履行利息116663.75元。
理由：根据昭平县人民法院于2023年6月29日作出的（2023）桂1121民初1094号民事调解书、（2023）桂1121民初1094号民事裁定书、（2023）桂1121民初1094号之一民事裁定书、《最高人民法院关于执行程序中计算迟延履行期间的债务利息适用法律若干问题的解释》第一条、第二条以及《中华人民共和国企业破产法》第四十六条之规定，可以认定本金1990000.00元、利息210326.65元、其他损失17006.00元、迟延履行利息116663.75元。
（二）性质
1.本金1990000.00元、利息210326.65元、其他损失17006.00元不存在法律规定的优先债权情形，认定为普通债权。
2.迟延履行利息116663.75 元属于惩罚性赔偿，认定为劣后债权。</t>
  </si>
  <si>
    <t>PB0004</t>
  </si>
  <si>
    <t>(一）金额
1.认定：本金100000.00元、利息9936.31元、其他损失1223.00元、迟延履行利息3185.00元。
理由：根据昭平县人民法院于2023年6月29日作出的（2023）桂1121民初1093号民事调解书、《最高人民法院关于执行程序中计算迟延履行期间的债务利息适用法律若干问题的解释》第一条、第二条以及《中华人民共和国企业破产法》第四十六条之规定，可以认定本金100000.00元、利息9936.31元、其他损失1223.00元、迟延履行利息3185.00 元。
（二）性质
1.本金100000.00元、利息9936.31元、其他损失1223.00元不存在法律规定的优先债权情形，认定为普通债权。
2.迟延履行利息3185.00元属于惩罚性赔偿，认定为劣后债权。</t>
  </si>
  <si>
    <t>PB0006</t>
  </si>
  <si>
    <t>陈华深</t>
  </si>
  <si>
    <t>房屋租金</t>
  </si>
  <si>
    <t>（一）金额
1.认定：本金12590.16元；
2.不予认定：23409.84元。
理由：依据双方的合同约定，租赁期限为六年，从2020年8月15日至2026年8月14日，租金为每年12000元，并根据《中华人民共和国企业破产法》第十八条“人民法院受理破产申请后，管理人对破产申请受理前成立而债务人和对方当事人均未履行完毕的合同有权决定解除或者继续履行，并通知对方当事人。管理人自破产申请受理之日起二个月内未通知对方当事人，或者自收到对方当事人催告之日起三十日内未答复的，视为解除合同。”之规定，贺州市中级人民法院于2024年7月1日受理债务人的破产申请，因此双方签订的租赁合同自2024年9月1日起解除。故，租金应计算至2024年9月1日止，即12000元/年*4年+12000元/年*18天/366天=48590.16元。现债务人已支付12000元租金以及24000元保证金，且合同约定了保证金在合同解除时抵扣租金，故债务人尚欠债权人租金48590.16元-36000元=12590.16元，故认定租金12590.16元，不予认定租金36000元-12590.16元=23409.84元。
（二）性质
租金12590.16元不存在法律规定的优先债权情形，故认定为普通债权。</t>
  </si>
  <si>
    <t>PB0007</t>
  </si>
  <si>
    <t>曹东升</t>
  </si>
  <si>
    <t>供应商</t>
  </si>
  <si>
    <t>/</t>
  </si>
  <si>
    <t>未提交申报材料，暂不作审查。</t>
  </si>
  <si>
    <t>PB0008</t>
  </si>
  <si>
    <t>骆家强</t>
  </si>
  <si>
    <t>运输劳务费</t>
  </si>
  <si>
    <t>PB0009</t>
  </si>
  <si>
    <t>左荣生</t>
  </si>
  <si>
    <t>劳务费</t>
  </si>
  <si>
    <t>PB0010</t>
  </si>
  <si>
    <t>谢靖</t>
  </si>
  <si>
    <t xml:space="preserve">(一）金额
1.认定：本金1360000.00元、利息322112.00元。
2.不予认定：利息19040.00元。
理由：根据昭平县人民法院于2024年1月18日作出的（2024）桂1121民初201号民事调解书以及《中华人民共和国企业破产法》第四十六条之规定，可以认定本金1360000.00元、利息322112.00元，不予认定利息19040.00元。
（二）性质
本金1360000.00元、利息322112.00元不存在法律规定的优先债权情形，认定为普通债权。
</t>
  </si>
  <si>
    <t>PB0012</t>
  </si>
  <si>
    <t>李仕之</t>
  </si>
  <si>
    <t>损失赔偿类</t>
  </si>
  <si>
    <t>（一）金额
1.待定：38000.00元。
理由：债权人仅提供《终止协议》以证明债务人尚欠38000元款项未支付，证据单一，无法确认该事实的存在，需补充相关材料。</t>
  </si>
  <si>
    <t>PB0013</t>
  </si>
  <si>
    <t>杨志发</t>
  </si>
  <si>
    <t>其他</t>
  </si>
  <si>
    <t>(一）金额
1.认定：本金12322.00元。
理由：根据昭平县人民法院于2024年1月18日作出的（2024）桂1121民初200号民事调解书，认定本金123222元。
（二）性质
因不存在法律规定的优先情形，故认定本金123222.00元为普通债权。</t>
  </si>
  <si>
    <t>PB0014</t>
  </si>
  <si>
    <t>河南祥和石油化工有限公司</t>
  </si>
  <si>
    <t xml:space="preserve">(一）金额
1.认定：本金236514.15元、违约金303684.17元。
2.不予认定：违约金 51796.60元。
理由：根据河南省泌阳县人民法院于2024年3月21日作出的（2024）豫1726民初588号民事调解书以及《中华人民共和国企业破产法》第四十六条之规定，可以认定本金236514.15元、违约金303684.17元，不予认定违约金 51796.60元。
（二）性质
本金236514.15元、违约金303684.17元不存在法律规定的优先债权情形，认定为普通债权。
</t>
  </si>
  <si>
    <t>PB0015</t>
  </si>
  <si>
    <t>刘婉妮</t>
  </si>
  <si>
    <t xml:space="preserve">(一）金额
1.认定：本金468570.00元、利息103167.56元。
2.不予认定：利息6649.44元。
理由：根据昭平县人民法院于2024年1月18日作出的（2024）桂1121民初202号民事调解书以及《中华人民共和国企业破产法》第四十六条之规定，可以认定本金468570.00元、利息103167.56元，不予认定利息6649.44元。
（二）性质
本金468570.00元、利息103167.56元不存在法律规定的优先债权情形，认定为普通债权。
</t>
  </si>
  <si>
    <t>PB0016</t>
  </si>
  <si>
    <t>深圳市久石通建材贸易有限公司</t>
  </si>
  <si>
    <t>买卖合同纠纷</t>
  </si>
  <si>
    <t>待管理人接管到材料后核实款项入账情况及供货情况再行审核，故债权待定。</t>
  </si>
  <si>
    <t>PB0019</t>
  </si>
  <si>
    <t>陈良</t>
  </si>
  <si>
    <t>机械租赁</t>
  </si>
  <si>
    <t>PB0021</t>
  </si>
  <si>
    <t>广西新电力投资集团昭平供电有限公司</t>
  </si>
  <si>
    <t>电费</t>
  </si>
  <si>
    <t xml:space="preserve">(一）金额
1.认定：本金118883.47元、违约金35665.04元；
2.不予认定：违约金51238.77元。
理由：
1.关于本金。根据债权人提供的《客户抄表结算复核单》、中国南方电网营销管理系统关于磐泊公司的应交费明细，显示债务人尚欠电费118883.47元，虽然债权人提供的《客户欠费催缴通知单回执》无债务人签字或盖章，但双方签订的合同约定债务人应在每月1日、每月10日、每月20日抄表后5日前结清电费，债务人认为用电计量装置失准，有权提出校验请求，对方不得拒绝，在申请验表期间，电费仍应按期交纳，验表结果确认后再退、补电费，债务人未按约定的期限内交清电费，应承担电费滞纳的违约责任，电费违约金从电费结清期限届满次日起计算至交纳日止，当年欠费的，每日按欠费总额的2‰计算，跨年度欠费的，每日按欠费总额的3‰计算，违约金总额不足1元的按1元收取，结合《供电营业规则》第七十三条、第八十四条之规定，认定本金118883.47元。
2.关于违约金。依据合同约定的违约金计算方式，根据《中华人民共和国民法典》第五百八十五条、《最高人民法院关于适用&lt;中华人民共和国民法典&gt;合同编通则若干问题的解释》第六十五条第二款之规定，债权人主张的违约金86903.81元过高，需进行调减，故认定违约金35665.04元（11883.47元*30%），对超出该部分的51238.77元不予认定。
（二）性质
本金118883.47元、违约金35665.04元不存在法律规定的优先债权情形，认定为普通债权。
</t>
  </si>
  <si>
    <t>PB0023</t>
  </si>
  <si>
    <t>贺州市矿投昭润建材有限公司</t>
  </si>
  <si>
    <t xml:space="preserve">(一）金额
1.不予认定：本金204930.00元，利息10814.75元。
理由：债权人和债务人未签订合同，双方不存在任何法律关系。债权人主张债务人需向其支付款项，并为此提供证明材料，但该材料不能证明债务人应承担任何支付责任，根据《中华人民共和国民事诉讼法》第六十七条之规定，债权人的主张无事实和法律依据，故本金202930.00元及利息10814.75元均不予认定。
</t>
  </si>
  <si>
    <t>PB0025</t>
  </si>
  <si>
    <t>广州市希能建材有限公司</t>
  </si>
  <si>
    <t>合同款</t>
  </si>
  <si>
    <t>（一）金额
1.待定：本金500821.85元、利息13710.00元，其他损失5000元。
理由：债权人已向广州市天河区人民法院提起诉讼，案号为（2024）粤0106民初10593号，届时将根据法院判决书进行认定。</t>
  </si>
  <si>
    <t>附件3：贺州市磐泊矿业有限公司债权公示表（职工债权）
（更新至2024年10月9日   单位：元）</t>
  </si>
  <si>
    <t>债权人申报信息</t>
  </si>
  <si>
    <t>认定</t>
  </si>
  <si>
    <t>待定</t>
  </si>
  <si>
    <t>不予认定</t>
  </si>
  <si>
    <t>债权人名称</t>
  </si>
  <si>
    <t>申报债权总额</t>
  </si>
  <si>
    <t>工资</t>
  </si>
  <si>
    <t>经济补偿金</t>
  </si>
  <si>
    <t>费用报销未支付款项</t>
  </si>
  <si>
    <t>公积金</t>
  </si>
  <si>
    <t>社保</t>
  </si>
  <si>
    <t>总金额</t>
  </si>
  <si>
    <t>工资/劳务费</t>
  </si>
  <si>
    <t>经济补偿金/利息</t>
  </si>
  <si>
    <t>其他金额</t>
  </si>
  <si>
    <t>经济补偿金、利息</t>
  </si>
  <si>
    <t>PB1002</t>
  </si>
  <si>
    <t>彭学鑫</t>
  </si>
  <si>
    <t>（一）金额
1.认定：劳务费70581.16元、利息（经济补偿金）1527.74元；
2.不予认定：利息（经济补偿金）15472.26元
理由：
1.关于劳务费。债权人和债务人于2022年1月10日签订《临时用工劳务合同》，约定“甲乙双方经平等协商，共同决定建立临时劳务关系。本协议属于临时劳务协议，不在《中华人民共和国劳动法》调整范畴内，甲乙双方在充分明确这一法律关系的基础上，自愿签订本协议，共同遵守协议所列条款。”，又根据昭平县人民法院于2024年1月17日作出的（2024）桂1121民初197号民事调解书，该文书明确写明该费用的性质为“劳务费”而不是工资，由此可知双方成立的是劳务关系而非劳动关系，故债务人欠付的费用性质为劳务费，不是工资，不属于《中华人民共和国企业破产法》第一百一十三条规定的职工债权。
2.关于经济补偿金。因该债权不属于职工债权，因此不存在经济补偿金，债权人申报的经济补偿金实为利息。
3.根据前述民事调解书第2页调解事项“一、被告贺州市磐泊矿业有限公司向原告彭学鑫支付劳务费70581.16元和利息（利息计算方式：以70581.16元为基数，从2023年11月16日起按年利率3.45%计算至实际给付完毕止）”，可以认定劳务费70581.16元、利息（经济补偿金）1527.74元，不予认定利息（经济补偿金）15472.26元。
（二）性质
因不存在法律规定的优先债权情形，故认定劳务费70581.16元、利息（经济补偿金）1527.74元为普通债权。</t>
  </si>
  <si>
    <t>PB1003</t>
  </si>
  <si>
    <t>叶录初</t>
  </si>
  <si>
    <t>(一）金额
1.认定：劳务费52000.00元、利息（经济补偿金）1125.55元；
2.不予认定：利息（经济补偿金）11624.45元。
理由：
1.关于劳务费。债权人和债务人于2022年1月10日签订《临时用工劳务合同》，约定“甲乙双方经平等协商，共同决定建立临时劳务关系。本协议属于临时劳务协议，不在《中华人民共和国劳动法》调整范畴内，甲乙双方在充分明确这一法律关系的基础上，自愿签订本协议，共同遵守协议所列条款。”，又根据2024年1月17日昭平县人民法院作出的（2024）桂1121民初196号民事调解书，该文书明确写明该费用的性质为“劳务费”而不是工资，由此可知双方成立的是劳务关系而非劳动关系，债务人欠付的费用性质为劳务费，不是工资，不属于《中华人民共和国企业破产法》第一百一十三条规定的职工债权。
2.关于经济补偿金。因该债权不属于职工债权，因此不存在经济补偿金，债权人申报的经济补偿金实为利息。
3.根据上述民事调解书调解事项“一、被告贺州市磐泊矿业有限公司向原告叶录初支付劳务费52000元和利息（利息计算方式：以52000元为基数，从2023年11月16日起按年利率3.45%计算至实际给付完毕止）”，可以认定劳务费52000.00元、利息（经济补偿金）1125.55元，不予认定利息（经济补偿金）11624.45元。
（二）性质
因不存在法律规定的优先债权情形，故认定劳务费52000.00元、利息（经济补偿金）1125.55元为普通债权。</t>
  </si>
  <si>
    <t>PB1004</t>
  </si>
  <si>
    <t>（一）金额
1.认定：劳务费45000.00元、利息（经济补偿金）974.03元；
2.不予认定：利息（经济补偿金）11525.97元。
理由：
1.关于劳务费。债权人和债务人于2023年3月15日签订《临时用工劳务合同》，约定“甲乙双方经平等协商，共同决定建立临时劳务关系。本协议属于临时劳务协议，不在《中华人民共和国劳动法》调整范畴内，甲乙双方在充分明确这一法律关系的基础上，自愿签订本协议，共同遵守协议所列条款。”，根据昭平县人民法院于2024年1月17日作出的（2024）桂1121民初199号民事调解书，该文书明确写明该费用的性质为“劳务费”而不是工资，由此可知双方成立的是劳务关系而非劳动关系，故债务人欠付的费用性质为劳务费，不是工资，不属于《中华人民共和国企业破产法》第一百一十三条规定的职工债权。
2.关于经济补偿金。因该债权不属于职工债权，因此不存在经济补偿金，债权人申报的经济补偿金实为利息。
3.根据前述民事调解书第2页调解事项“一、被告贺州市磐泊矿业有限公司向原告陈华深支付劳务费45000元和利息（利息计算方式：以45000元为基数，从2023年11月16日起按年利率3.45%计算至实际给付完毕止）”，可以认定劳务费45000.00元、利息（经济补偿金）974.03元，不予认定利息（经济补偿金）11525.97元。
（二）性质
因不存在法律规定的优先债权情形，故认定劳务费45000.00元、利息（经济补偿金）974.03元为普通债权。</t>
  </si>
  <si>
    <t>PB1005</t>
  </si>
  <si>
    <t>左伟宏</t>
  </si>
  <si>
    <t>（一）金额
1.认定：劳务费20000.00元、利息（经济补偿金）432.90元；
2.不予认定：利息（经济补偿金）7067.10元
理由：
1.关于劳务费。债权人和债务人于2022年1月10日签订《临时用工劳务合同》，约定“甲乙双方经平等协商，共同决定建立临时劳务关系。本协议属于临时劳务协议，不在《中华人民共和国劳动法》调整范畴内，甲乙双方在充分明确这一法律关系的基础上，自愿签订本协议，共同遵守协议所列条款。”，又根据昭平县人民法院于2024年1月17日作出的（2024）桂1121民初194号民事调解书，该文书明确写明该费用的性质为“劳务费”而不是工资，由此可知双方成立的是劳务关系而非劳动关系，故债务人欠付的费用性质为劳务费，不是工资，不属于《中华人民共和国企业破产法》第一百一十三条规定的职工债权。
2.关于经济补偿金。因该债权不属于职工债权，因此不存在经济补偿金，债权人申报的经济补偿金实为利息。
3.根据前述民事调解书第2页调解事项“一、被告贺州市磐泊矿业有限公司向原告左伟宏支付劳务费20000元和利息（利息计算方式：以20000元为基数，从2023年11月16日起按年利率3.45%计算至实际给付完毕止）”，可以认定劳务费20000.00元、利息（经济补偿金）432.90元，不予认定利息（经济补偿金）7067.10元。
（二）性质
因不存在法律规定的优先债权情形，故认定劳务费20000.00元、利息（经济补偿金）432.90元为普通债权。</t>
  </si>
  <si>
    <t>PB1006</t>
  </si>
  <si>
    <t>罗柏轮</t>
  </si>
  <si>
    <t>（一）金额
1.认定：劳务费19000.00元、利息（经济补偿金）411.26元；
2.不予认定：利息（经济补偿金）7088.74元。
理由：
1.关于劳务费。债权人和债务人于2022年1月10日签订《临时用工劳务合同》，约定“甲乙双方经平等协商，共同决定建立临时劳务关系。本协议属于临时劳务协议，不在《中华人民共和国劳动法》调整范畴内，甲乙双方在充分明确这一法律关系的基础上，自愿签订本协议，共同遵守协议所列条款。”，又根据昭平县人民法院于2024年1月17日作出的（2024）桂1121民初195号民事调解书，该文书明确写明该费用的性质为“劳务费”而不是工资，由此可知双方成立的是劳务关系而非劳动关系，故债务人欠付的费用性质为劳务费，不是工资，不属于《中华人民共和国企业破产法》第一百一十三条规定的职工债权。
2.关于经济补偿金。因该债权不属于职工债权，因此不存在经济补偿金，债权人申报的经济补偿金实为利息。
3.根据前述民事调解书第2页调解事项“一、被告贺州市磐泊矿业有限公司向原告罗柏轮支付劳务费19000元和利息（利息计算方式：以19000元为基数，从2023年11月16日起按年利率3.45%计算至实际给付完毕止）”，可以认定劳务费19000.00元、利息（经济补偿金）411.26元，不予认定利息（经济补偿金）7088.74元。
（二）性质
因不存在法律规定的优先债权情形，故认定劳务费19000.00元、利息（经济补偿金）411.26元为普通债权。</t>
  </si>
  <si>
    <t>PB1007</t>
  </si>
  <si>
    <t>(一）金额
1.认定：工资96900.00元、经济补偿金27650.00元。
理由：根据昭平县劳动人事争议仲裁委员会于2024年6月20日出具的昭平劳人仲字[2024]第42号仲裁裁决书，可认定工资96900元、经济补偿金27650元，共计124550元。
2.不予认定：社保8000.00元。
理由：欠付的社保费用应由社会保险事业管理中心进行申报，故不予认定。
（二）性质
根据《中华人民共和国企业破产法》第一百一十三条第一款第一项之规定，认定工资96900.00元、经济补偿金27650.00元为优先债权。</t>
  </si>
  <si>
    <t>PB1008</t>
  </si>
  <si>
    <t>李振强</t>
  </si>
  <si>
    <t>(一）金额
1.待定：工资53000.00元。
理由：债权人提供的《关于向贺州市磐泊矿业有限公司追讨拖欠工资的申请》不足以证明债务人拖欠债权人工资53000元，需补充劳动合同、欠薪证明、在职证明材料，故债权待定。</t>
  </si>
  <si>
    <t>PB1009</t>
  </si>
  <si>
    <t>崔禹晨</t>
  </si>
  <si>
    <t xml:space="preserve">(一）金额
1.待定：崔禹晨的劳务费26910.00元、覃良光的劳务费12986.00元、张晓凯的劳务费15000.00 元、张学武的劳务费24000.00元、廖文平的劳务费41800.00元、杨志发的劳务费50064.00元。
理由：根据昭平县人民法院于2024年1月18日作出的（2024）桂1121民初203号民事调解书的调解事项“一、被告贺州市磐泊矿业有限公司尚欠原告杨志发、廖文平、崔禹晨、覃良光、张学武、张晓凯劳务费170850元”，确认债务人欠付各债权人劳务费170850元。根据该民事调解书以及各债权人提供的材料，管理人无法进行区分，需各债权人提供情况说明，故该债权待定。
</t>
  </si>
  <si>
    <t>PB1010</t>
  </si>
  <si>
    <t>覃良光</t>
  </si>
  <si>
    <t>PB1011</t>
  </si>
  <si>
    <t>张晓凯</t>
  </si>
  <si>
    <t>PB1012</t>
  </si>
  <si>
    <t>张学武</t>
  </si>
  <si>
    <t>PB1013</t>
  </si>
  <si>
    <t>廖文平</t>
  </si>
  <si>
    <t>PB1014</t>
  </si>
  <si>
    <t>PB1015</t>
  </si>
  <si>
    <t>何宁</t>
  </si>
  <si>
    <t>PB1016</t>
  </si>
  <si>
    <t>PB1017</t>
  </si>
  <si>
    <t>PB1018</t>
  </si>
  <si>
    <t>PB1019</t>
  </si>
  <si>
    <t>黄强</t>
  </si>
  <si>
    <t>PB1020</t>
  </si>
  <si>
    <t>许卓林</t>
  </si>
  <si>
    <t>PB1021</t>
  </si>
  <si>
    <t>陈安</t>
  </si>
  <si>
    <t>(一）金额
1.待定：工资86458.00元。
理由：债权人提供的《关于向贺州市磐泊矿业有限公司追讨拖欠工资的申请》不足以证明债务人拖欠债权人工资86458.00元，需补充劳动合同、欠薪证明、在职证明材料，故债权待定。</t>
  </si>
  <si>
    <t>PB1022</t>
  </si>
  <si>
    <t>该债权和PB1021号债权重复申报，PB1021号债权已作出审查意见，故该笔债权不予认定。</t>
  </si>
  <si>
    <t>PB1023</t>
  </si>
  <si>
    <t>梁明鸿</t>
  </si>
  <si>
    <t>（一）金额
1.认定：劳务费19600.00元。
理由：债权人提供的《临时用工劳务合同》证明债权人与债务人存在劳务关系，其提供的《劳务费欠条》亦载明债务人拖欠债权人劳务费19600.00元，故予以认定。
（二）性质
双方之间存在的是劳务关系而非劳动关系，拖欠的劳务费不是工资，不属于《中华人民共和国企业破产法》第一百一十三条第一款第一项规定的职工债权，亦不存在法律规定的优先债权情形，故认定19600.00元为普通债权。</t>
  </si>
  <si>
    <t>PB1024</t>
  </si>
  <si>
    <t>周彬</t>
  </si>
  <si>
    <t>(一）金额
1.待定：工资 121827.76元，经济补偿金90000.00 元、公积金21500.00元、费用报销未支付款项9432.36元。
理由：2020年8月1日，债权人与债务人签订《劳动合同》，约定的合同期限为5年，合同期自2020年8月1日至2025年8月1日止，工资每月7800元。2023年9月20日，债务人向债权人出具《劳动费欠条》，载明：“周彬（身份证号码：440181198902045171）是本公司（贺州市磐泊矿业有限公司）职员，入职时间：2020年6月2日，现因公司资金周转困难，已作出停工通知（停工时间：2023年10月31日），自2022年11月1日截至日期2023年12月31日欠发周彬劳动报酬共计146827.76元，期间公司已支付25000元，剩余拖欠劳务费121827.76元。公司（贺州市磐泊矿业有限公司）承诺于2024年1月20日前支付所有欠款。逾期按欠款部分的月0.5%支付利息。”《劳动费欠条》载明了债权人的在职时间以及欠付薪资，但该欠条为2023年9月30日出具却记载了债权人将于2023年10月31日停工并确认欠发了2023年10月1日至2023年10月31日期间的工资事宜，对其真实性待核实。除此之外，债权人提供的证据无法证实其停工时间以及债务人欠付的工资事宜，故债权人申报的工资、经济补偿金、住房公积金以及费用报销未付款款项待定。
2.不予认定：社保104060.00元。
理由：欠付的社会保险费用由社会保险事业管理中心进行申报，故不予认定。</t>
  </si>
  <si>
    <t>PB1025</t>
  </si>
  <si>
    <t>蓝文田</t>
  </si>
  <si>
    <t>PB1026</t>
  </si>
  <si>
    <t>李业军</t>
  </si>
  <si>
    <t>（一）金额
1.待定：工资99466.96元。
理由：债权人提供的《劳务费欠条》未加盖公章，无法证明债务人拖欠债权人工资99466.96元，需提供欠薪证据、在职证明材料，故债权待定。
2.不予认定：社保14494.87元。
理由：欠付的社保费用应由社会保险事业管理中心进行申报，故不予认定。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</si>
</sst>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sz val="11"/>
      <color rgb="FF000000"/>
      <name val="仿宋"/>
      <charset val="134"/>
    </font>
    <font>
      <sz val="11"/>
      <name val="等线"/>
      <charset val="134"/>
      <scheme val="minor"/>
    </font>
    <font>
      <sz val="11"/>
      <color theme="1"/>
      <name val="仿宋"/>
      <charset val="134"/>
    </font>
    <font>
      <sz val="20"/>
      <color theme="1"/>
      <name val="黑体"/>
      <charset val="134"/>
    </font>
    <font>
      <sz val="11"/>
      <color rgb="FFFF0000"/>
      <name val="仿宋"/>
      <charset val="134"/>
    </font>
    <font>
      <sz val="11"/>
      <name val="仿宋"/>
      <charset val="134"/>
    </font>
    <font>
      <sz val="12"/>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黑体"/>
      <charset val="134"/>
    </font>
  </fonts>
  <fills count="35">
    <fill>
      <patternFill patternType="none"/>
    </fill>
    <fill>
      <patternFill patternType="gray125"/>
    </fill>
    <fill>
      <patternFill patternType="solid">
        <fgColor rgb="FF92D050"/>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0">
    <xf numFmtId="0" fontId="0" fillId="0" borderId="0" xfId="0"/>
    <xf numFmtId="0" fontId="0" fillId="0" borderId="0" xfId="0" applyFill="1"/>
    <xf numFmtId="0" fontId="0" fillId="0" borderId="0" xfId="0" applyFont="1" applyFill="1"/>
    <xf numFmtId="176" fontId="1" fillId="0" borderId="1" xfId="0" applyNumberFormat="1" applyFont="1" applyFill="1" applyBorder="1" applyAlignment="1">
      <alignment horizontal="center" vertical="center" wrapText="1"/>
    </xf>
    <xf numFmtId="0" fontId="2" fillId="0" borderId="0" xfId="0" applyFont="1" applyFill="1"/>
    <xf numFmtId="176" fontId="3" fillId="0" borderId="0" xfId="0" applyNumberFormat="1" applyFont="1" applyFill="1"/>
    <xf numFmtId="0" fontId="0" fillId="0" borderId="0" xfId="0" applyFont="1"/>
    <xf numFmtId="0" fontId="4" fillId="2"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xf>
    <xf numFmtId="0" fontId="3" fillId="3" borderId="1"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1" fillId="3"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3"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76" fontId="6" fillId="3" borderId="1" xfId="0" applyNumberFormat="1" applyFont="1" applyFill="1" applyBorder="1" applyAlignment="1">
      <alignment horizontal="center" vertical="center" wrapText="1"/>
    </xf>
    <xf numFmtId="0" fontId="4"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 fillId="0" borderId="5"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70" zoomScaleNormal="70" workbookViewId="0">
      <pane xSplit="4" ySplit="3" topLeftCell="I5" activePane="bottomRight" state="frozen"/>
      <selection/>
      <selection pane="topRight"/>
      <selection pane="bottomLeft"/>
      <selection pane="bottomRight" activeCell="T5" sqref="T5"/>
    </sheetView>
  </sheetViews>
  <sheetFormatPr defaultColWidth="9" defaultRowHeight="14"/>
  <cols>
    <col min="1" max="1" width="5.25" customWidth="1"/>
    <col min="2" max="2" width="7.91666666666667" customWidth="1"/>
    <col min="5" max="5" width="11.75"/>
    <col min="6" max="7" width="10.6666666666667"/>
    <col min="8" max="8" width="9.66666666666667"/>
    <col min="9" max="10" width="12.6666666666667"/>
    <col min="11" max="11" width="11.75" style="27"/>
    <col min="12" max="13" width="10.6666666666667" style="27"/>
    <col min="14" max="14" width="9.66666666666667" style="27"/>
    <col min="15" max="15" width="10.6666666666667" style="27"/>
    <col min="16" max="16" width="11.75" style="27"/>
    <col min="17" max="17" width="10.6666666666667" style="27"/>
    <col min="18" max="18" width="12.6666666666667" style="27"/>
    <col min="19" max="19" width="10.6666666666667" style="27"/>
    <col min="20" max="20" width="11.75" style="28"/>
    <col min="21" max="21" width="10.6666666666667" style="28"/>
    <col min="22" max="22" width="42.775" style="28" customWidth="1"/>
  </cols>
  <sheetData>
    <row r="1" s="26" customFormat="1" ht="45" customHeight="1" spans="1:22">
      <c r="A1" s="7" t="s">
        <v>0</v>
      </c>
      <c r="B1" s="7"/>
      <c r="C1" s="7"/>
      <c r="D1" s="7"/>
      <c r="E1" s="7"/>
      <c r="F1" s="7"/>
      <c r="G1" s="7"/>
      <c r="H1" s="7"/>
      <c r="I1" s="7"/>
      <c r="J1" s="7"/>
      <c r="K1" s="7"/>
      <c r="L1" s="7"/>
      <c r="M1" s="7"/>
      <c r="N1" s="7"/>
      <c r="O1" s="7"/>
      <c r="P1" s="7"/>
      <c r="Q1" s="7"/>
      <c r="R1" s="7"/>
      <c r="S1" s="7"/>
      <c r="T1" s="7"/>
      <c r="U1" s="7"/>
      <c r="V1" s="7"/>
    </row>
    <row r="2" spans="1:22">
      <c r="A2" s="29" t="s">
        <v>1</v>
      </c>
      <c r="B2" s="30" t="s">
        <v>2</v>
      </c>
      <c r="C2" s="30" t="s">
        <v>3</v>
      </c>
      <c r="D2" s="30" t="s">
        <v>4</v>
      </c>
      <c r="E2" s="31" t="s">
        <v>5</v>
      </c>
      <c r="F2" s="31"/>
      <c r="G2" s="31"/>
      <c r="H2" s="31"/>
      <c r="I2" s="31"/>
      <c r="J2" s="31"/>
      <c r="K2" s="20" t="s">
        <v>6</v>
      </c>
      <c r="L2" s="20"/>
      <c r="M2" s="20"/>
      <c r="N2" s="20"/>
      <c r="O2" s="20"/>
      <c r="P2" s="20"/>
      <c r="Q2" s="20"/>
      <c r="R2" s="20"/>
      <c r="S2" s="20"/>
      <c r="T2" s="20"/>
      <c r="U2" s="20"/>
      <c r="V2" s="20"/>
    </row>
    <row r="3" ht="28" spans="1:22">
      <c r="A3" s="32"/>
      <c r="B3" s="33"/>
      <c r="C3" s="33"/>
      <c r="D3" s="33"/>
      <c r="E3" s="9" t="s">
        <v>7</v>
      </c>
      <c r="F3" s="9" t="s">
        <v>8</v>
      </c>
      <c r="G3" s="9" t="s">
        <v>9</v>
      </c>
      <c r="H3" s="9" t="s">
        <v>10</v>
      </c>
      <c r="I3" s="9" t="s">
        <v>11</v>
      </c>
      <c r="J3" s="9" t="s">
        <v>12</v>
      </c>
      <c r="K3" s="20" t="s">
        <v>13</v>
      </c>
      <c r="L3" s="20" t="s">
        <v>14</v>
      </c>
      <c r="M3" s="20" t="s">
        <v>15</v>
      </c>
      <c r="N3" s="20" t="s">
        <v>10</v>
      </c>
      <c r="O3" s="20" t="s">
        <v>16</v>
      </c>
      <c r="P3" s="20" t="s">
        <v>17</v>
      </c>
      <c r="Q3" s="20" t="s">
        <v>18</v>
      </c>
      <c r="R3" s="20" t="s">
        <v>19</v>
      </c>
      <c r="S3" s="20" t="s">
        <v>20</v>
      </c>
      <c r="T3" s="20" t="s">
        <v>21</v>
      </c>
      <c r="U3" s="20" t="s">
        <v>22</v>
      </c>
      <c r="V3" s="20" t="s">
        <v>23</v>
      </c>
    </row>
    <row r="4" ht="140" spans="1:22">
      <c r="A4" s="31">
        <v>1</v>
      </c>
      <c r="B4" s="9" t="s">
        <v>24</v>
      </c>
      <c r="C4" s="9" t="s">
        <v>25</v>
      </c>
      <c r="D4" s="9" t="s">
        <v>26</v>
      </c>
      <c r="E4" s="3">
        <v>21176.65</v>
      </c>
      <c r="F4" s="3">
        <v>3726.99</v>
      </c>
      <c r="G4" s="34">
        <v>0</v>
      </c>
      <c r="H4" s="3">
        <v>0</v>
      </c>
      <c r="I4" s="3">
        <v>0</v>
      </c>
      <c r="J4" s="3">
        <v>24903.64</v>
      </c>
      <c r="K4" s="38">
        <v>21176.65</v>
      </c>
      <c r="L4" s="38">
        <v>3726.99</v>
      </c>
      <c r="M4" s="38">
        <v>0</v>
      </c>
      <c r="N4" s="38">
        <v>0</v>
      </c>
      <c r="O4" s="38">
        <v>0</v>
      </c>
      <c r="P4" s="38">
        <f>SUM(K4:O4)</f>
        <v>24903.64</v>
      </c>
      <c r="Q4" s="38">
        <f>K4</f>
        <v>21176.65</v>
      </c>
      <c r="R4" s="38">
        <f>L4</f>
        <v>3726.99</v>
      </c>
      <c r="S4" s="38">
        <v>0</v>
      </c>
      <c r="T4" s="38">
        <v>0</v>
      </c>
      <c r="U4" s="38">
        <v>0</v>
      </c>
      <c r="V4" s="20" t="s">
        <v>27</v>
      </c>
    </row>
    <row r="5" ht="210" spans="1:22">
      <c r="A5" s="31">
        <v>2</v>
      </c>
      <c r="B5" s="9" t="s">
        <v>28</v>
      </c>
      <c r="C5" s="9" t="s">
        <v>29</v>
      </c>
      <c r="D5" s="9" t="s">
        <v>30</v>
      </c>
      <c r="E5" s="3">
        <v>139602.47</v>
      </c>
      <c r="F5" s="3">
        <v>19760.4</v>
      </c>
      <c r="G5" s="3">
        <v>0</v>
      </c>
      <c r="H5" s="3">
        <v>2000</v>
      </c>
      <c r="I5" s="3">
        <v>0</v>
      </c>
      <c r="J5" s="3">
        <v>161362.87</v>
      </c>
      <c r="K5" s="38">
        <v>139602.47</v>
      </c>
      <c r="L5" s="38">
        <v>19760.4</v>
      </c>
      <c r="M5" s="38">
        <v>0</v>
      </c>
      <c r="N5" s="38">
        <v>2000</v>
      </c>
      <c r="O5" s="38">
        <v>0</v>
      </c>
      <c r="P5" s="38">
        <f>SUM(K5:O5)</f>
        <v>161362.87</v>
      </c>
      <c r="Q5" s="38">
        <f>K5</f>
        <v>139602.47</v>
      </c>
      <c r="R5" s="38">
        <f>L5</f>
        <v>19760.4</v>
      </c>
      <c r="S5" s="38">
        <f>N5</f>
        <v>2000</v>
      </c>
      <c r="T5" s="38">
        <v>0</v>
      </c>
      <c r="U5" s="38">
        <v>0</v>
      </c>
      <c r="V5" s="20" t="s">
        <v>31</v>
      </c>
    </row>
    <row r="6" spans="1:22">
      <c r="A6" s="35" t="s">
        <v>12</v>
      </c>
      <c r="B6" s="36"/>
      <c r="C6" s="36"/>
      <c r="D6" s="37"/>
      <c r="E6" s="3">
        <f>SUM(E4:E5)</f>
        <v>160779.12</v>
      </c>
      <c r="F6" s="3">
        <f t="shared" ref="F6:U6" si="0">SUM(F4:F5)</f>
        <v>23487.39</v>
      </c>
      <c r="G6" s="3">
        <f t="shared" si="0"/>
        <v>0</v>
      </c>
      <c r="H6" s="3">
        <f t="shared" si="0"/>
        <v>2000</v>
      </c>
      <c r="I6" s="3">
        <f t="shared" si="0"/>
        <v>0</v>
      </c>
      <c r="J6" s="3">
        <f t="shared" si="0"/>
        <v>186266.51</v>
      </c>
      <c r="K6" s="3">
        <f t="shared" si="0"/>
        <v>160779.12</v>
      </c>
      <c r="L6" s="3">
        <f t="shared" si="0"/>
        <v>23487.39</v>
      </c>
      <c r="M6" s="3">
        <f t="shared" si="0"/>
        <v>0</v>
      </c>
      <c r="N6" s="3">
        <f t="shared" si="0"/>
        <v>2000</v>
      </c>
      <c r="O6" s="3">
        <f t="shared" si="0"/>
        <v>0</v>
      </c>
      <c r="P6" s="3">
        <f t="shared" si="0"/>
        <v>186266.51</v>
      </c>
      <c r="Q6" s="3">
        <f t="shared" si="0"/>
        <v>160779.12</v>
      </c>
      <c r="R6" s="3">
        <f t="shared" si="0"/>
        <v>23487.39</v>
      </c>
      <c r="S6" s="3">
        <f t="shared" si="0"/>
        <v>2000</v>
      </c>
      <c r="T6" s="3">
        <f t="shared" si="0"/>
        <v>0</v>
      </c>
      <c r="U6" s="3">
        <f t="shared" si="0"/>
        <v>0</v>
      </c>
      <c r="V6" s="39"/>
    </row>
    <row r="11" spans="19:19">
      <c r="S11" s="3"/>
    </row>
  </sheetData>
  <autoFilter xmlns:etc="http://www.wps.cn/officeDocument/2017/etCustomData" ref="A3:V6" etc:filterBottomFollowUsedRange="0">
    <extLst/>
  </autoFilter>
  <mergeCells count="8">
    <mergeCell ref="A1:V1"/>
    <mergeCell ref="E2:J2"/>
    <mergeCell ref="K2:V2"/>
    <mergeCell ref="A6:D6"/>
    <mergeCell ref="A2:A3"/>
    <mergeCell ref="B2:B3"/>
    <mergeCell ref="C2:C3"/>
    <mergeCell ref="D2:D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zoomScale="70" zoomScaleNormal="70" workbookViewId="0">
      <pane xSplit="4" ySplit="3" topLeftCell="K17" activePane="bottomRight" state="frozen"/>
      <selection/>
      <selection pane="topRight"/>
      <selection pane="bottomLeft"/>
      <selection pane="bottomRight" activeCell="V18" sqref="V18"/>
    </sheetView>
  </sheetViews>
  <sheetFormatPr defaultColWidth="9" defaultRowHeight="14"/>
  <cols>
    <col min="1" max="1" width="5.25" customWidth="1"/>
    <col min="2" max="2" width="7.91666666666667" customWidth="1"/>
    <col min="5" max="5" width="11.75"/>
    <col min="6" max="7" width="10.6666666666667"/>
    <col min="8" max="8" width="9.66666666666667"/>
    <col min="9" max="9" width="12.6666666666667"/>
    <col min="10" max="10" width="12.75"/>
    <col min="11" max="11" width="11.75" style="27"/>
    <col min="12" max="13" width="10.6666666666667" style="27"/>
    <col min="14" max="14" width="9.66666666666667" style="27"/>
    <col min="15" max="15" width="10.6666666666667" style="27"/>
    <col min="16" max="16" width="11.75" style="27"/>
    <col min="17" max="17" width="11.5833333333333" style="27"/>
    <col min="18" max="18" width="12.6666666666667" style="27"/>
    <col min="19" max="19" width="10.6666666666667" style="27"/>
    <col min="20" max="20" width="11.75" style="28"/>
    <col min="21" max="21" width="10.6666666666667" style="28"/>
    <col min="22" max="22" width="55.2333333333333" style="28" customWidth="1"/>
  </cols>
  <sheetData>
    <row r="1" s="26" customFormat="1" ht="45" customHeight="1" spans="1:22">
      <c r="A1" s="7" t="s">
        <v>32</v>
      </c>
      <c r="B1" s="7"/>
      <c r="C1" s="7"/>
      <c r="D1" s="7"/>
      <c r="E1" s="7"/>
      <c r="F1" s="7"/>
      <c r="G1" s="7"/>
      <c r="H1" s="7"/>
      <c r="I1" s="7"/>
      <c r="J1" s="7"/>
      <c r="K1" s="7"/>
      <c r="L1" s="7"/>
      <c r="M1" s="7"/>
      <c r="N1" s="7"/>
      <c r="O1" s="7"/>
      <c r="P1" s="7"/>
      <c r="Q1" s="7"/>
      <c r="R1" s="7"/>
      <c r="S1" s="7"/>
      <c r="T1" s="7"/>
      <c r="U1" s="7"/>
      <c r="V1" s="7"/>
    </row>
    <row r="2" spans="1:22">
      <c r="A2" s="29" t="s">
        <v>1</v>
      </c>
      <c r="B2" s="30" t="s">
        <v>2</v>
      </c>
      <c r="C2" s="30" t="s">
        <v>3</v>
      </c>
      <c r="D2" s="30" t="s">
        <v>4</v>
      </c>
      <c r="E2" s="31" t="s">
        <v>5</v>
      </c>
      <c r="F2" s="31"/>
      <c r="G2" s="31"/>
      <c r="H2" s="31"/>
      <c r="I2" s="31"/>
      <c r="J2" s="31"/>
      <c r="K2" s="20" t="s">
        <v>6</v>
      </c>
      <c r="L2" s="20"/>
      <c r="M2" s="20"/>
      <c r="N2" s="20"/>
      <c r="O2" s="20"/>
      <c r="P2" s="20"/>
      <c r="Q2" s="20"/>
      <c r="R2" s="20"/>
      <c r="S2" s="20"/>
      <c r="T2" s="20"/>
      <c r="U2" s="20"/>
      <c r="V2" s="20"/>
    </row>
    <row r="3" ht="28" spans="1:22">
      <c r="A3" s="32"/>
      <c r="B3" s="33"/>
      <c r="C3" s="33"/>
      <c r="D3" s="33"/>
      <c r="E3" s="9" t="s">
        <v>7</v>
      </c>
      <c r="F3" s="9" t="s">
        <v>8</v>
      </c>
      <c r="G3" s="9" t="s">
        <v>9</v>
      </c>
      <c r="H3" s="9" t="s">
        <v>33</v>
      </c>
      <c r="I3" s="9" t="s">
        <v>11</v>
      </c>
      <c r="J3" s="9" t="s">
        <v>12</v>
      </c>
      <c r="K3" s="20" t="s">
        <v>13</v>
      </c>
      <c r="L3" s="20" t="s">
        <v>34</v>
      </c>
      <c r="M3" s="20" t="s">
        <v>15</v>
      </c>
      <c r="N3" s="20" t="s">
        <v>35</v>
      </c>
      <c r="O3" s="20" t="s">
        <v>16</v>
      </c>
      <c r="P3" s="20" t="s">
        <v>17</v>
      </c>
      <c r="Q3" s="20" t="s">
        <v>18</v>
      </c>
      <c r="R3" s="20" t="s">
        <v>19</v>
      </c>
      <c r="S3" s="20" t="s">
        <v>20</v>
      </c>
      <c r="T3" s="20" t="s">
        <v>21</v>
      </c>
      <c r="U3" s="20" t="s">
        <v>22</v>
      </c>
      <c r="V3" s="20" t="s">
        <v>23</v>
      </c>
    </row>
    <row r="4" ht="310" customHeight="1" spans="1:22">
      <c r="A4" s="31">
        <v>1</v>
      </c>
      <c r="B4" s="9" t="s">
        <v>36</v>
      </c>
      <c r="C4" s="9" t="s">
        <v>37</v>
      </c>
      <c r="D4" s="9" t="s">
        <v>38</v>
      </c>
      <c r="E4" s="3">
        <v>1990000</v>
      </c>
      <c r="F4" s="3">
        <v>210326.65</v>
      </c>
      <c r="G4" s="34">
        <v>0</v>
      </c>
      <c r="H4" s="3">
        <v>17006</v>
      </c>
      <c r="I4" s="3">
        <v>116663.75</v>
      </c>
      <c r="J4" s="3">
        <v>2333996.4</v>
      </c>
      <c r="K4" s="38">
        <v>1990000</v>
      </c>
      <c r="L4" s="38">
        <v>210326.65</v>
      </c>
      <c r="M4" s="38">
        <v>0</v>
      </c>
      <c r="N4" s="38">
        <v>17006</v>
      </c>
      <c r="O4" s="38">
        <v>116663.75</v>
      </c>
      <c r="P4" s="38">
        <f>SUM(K4:O4)</f>
        <v>2333996.4</v>
      </c>
      <c r="Q4" s="38">
        <v>0</v>
      </c>
      <c r="R4" s="38">
        <f>SUM(K4:N4)</f>
        <v>2217332.65</v>
      </c>
      <c r="S4" s="38">
        <v>116663.75</v>
      </c>
      <c r="T4" s="38">
        <v>0</v>
      </c>
      <c r="U4" s="38">
        <v>0</v>
      </c>
      <c r="V4" s="20" t="s">
        <v>39</v>
      </c>
    </row>
    <row r="5" ht="182" spans="1:22">
      <c r="A5" s="31">
        <v>2</v>
      </c>
      <c r="B5" s="9" t="s">
        <v>40</v>
      </c>
      <c r="C5" s="9" t="s">
        <v>37</v>
      </c>
      <c r="D5" s="9" t="s">
        <v>38</v>
      </c>
      <c r="E5" s="3">
        <v>100000</v>
      </c>
      <c r="F5" s="3">
        <v>9936.31</v>
      </c>
      <c r="G5" s="34">
        <v>0</v>
      </c>
      <c r="H5" s="3">
        <v>1223</v>
      </c>
      <c r="I5" s="3">
        <v>3185</v>
      </c>
      <c r="J5" s="3">
        <v>114344.31</v>
      </c>
      <c r="K5" s="38">
        <v>100000</v>
      </c>
      <c r="L5" s="38">
        <v>9936.31</v>
      </c>
      <c r="M5" s="38">
        <v>0</v>
      </c>
      <c r="N5" s="38">
        <v>1223</v>
      </c>
      <c r="O5" s="38">
        <v>3185</v>
      </c>
      <c r="P5" s="38">
        <f>SUM(K5:O5)</f>
        <v>114344.31</v>
      </c>
      <c r="Q5" s="38">
        <v>0</v>
      </c>
      <c r="R5" s="38">
        <f t="shared" ref="R4:R6" si="0">SUM(K5:N5)</f>
        <v>111159.31</v>
      </c>
      <c r="S5" s="38">
        <v>3185</v>
      </c>
      <c r="T5" s="38">
        <v>0</v>
      </c>
      <c r="U5" s="38">
        <v>0</v>
      </c>
      <c r="V5" s="20" t="s">
        <v>41</v>
      </c>
    </row>
    <row r="6" ht="280" spans="1:22">
      <c r="A6" s="31">
        <v>3</v>
      </c>
      <c r="B6" s="9" t="s">
        <v>42</v>
      </c>
      <c r="C6" s="9" t="s">
        <v>43</v>
      </c>
      <c r="D6" s="9" t="s">
        <v>44</v>
      </c>
      <c r="E6" s="3">
        <v>36000</v>
      </c>
      <c r="F6" s="34">
        <v>0</v>
      </c>
      <c r="G6" s="34">
        <v>0</v>
      </c>
      <c r="H6" s="34">
        <v>0</v>
      </c>
      <c r="I6" s="34">
        <v>0</v>
      </c>
      <c r="J6" s="3">
        <v>36000</v>
      </c>
      <c r="K6" s="38">
        <v>12590.16</v>
      </c>
      <c r="L6" s="38">
        <v>0</v>
      </c>
      <c r="M6" s="38">
        <v>0</v>
      </c>
      <c r="N6" s="38">
        <v>0</v>
      </c>
      <c r="O6" s="38">
        <v>0</v>
      </c>
      <c r="P6" s="38">
        <v>12590.16</v>
      </c>
      <c r="Q6" s="38">
        <v>0</v>
      </c>
      <c r="R6" s="38">
        <f t="shared" si="0"/>
        <v>12590.16</v>
      </c>
      <c r="S6" s="38">
        <v>0</v>
      </c>
      <c r="T6" s="38">
        <v>0</v>
      </c>
      <c r="U6" s="38">
        <f>J6-P6</f>
        <v>23409.84</v>
      </c>
      <c r="V6" s="20" t="s">
        <v>45</v>
      </c>
    </row>
    <row r="7" ht="15" spans="1:22">
      <c r="A7" s="31">
        <v>4</v>
      </c>
      <c r="B7" s="9" t="s">
        <v>46</v>
      </c>
      <c r="C7" s="9" t="s">
        <v>47</v>
      </c>
      <c r="D7" s="9" t="s">
        <v>48</v>
      </c>
      <c r="E7" s="3">
        <v>630000</v>
      </c>
      <c r="F7" s="34">
        <v>0</v>
      </c>
      <c r="G7" s="34">
        <v>0</v>
      </c>
      <c r="H7" s="34">
        <v>0</v>
      </c>
      <c r="I7" s="34">
        <v>0</v>
      </c>
      <c r="J7" s="3">
        <v>630000</v>
      </c>
      <c r="K7" s="38" t="s">
        <v>49</v>
      </c>
      <c r="L7" s="38" t="s">
        <v>49</v>
      </c>
      <c r="M7" s="38" t="s">
        <v>49</v>
      </c>
      <c r="N7" s="38" t="s">
        <v>49</v>
      </c>
      <c r="O7" s="38" t="s">
        <v>49</v>
      </c>
      <c r="P7" s="38" t="s">
        <v>49</v>
      </c>
      <c r="Q7" s="38" t="s">
        <v>49</v>
      </c>
      <c r="R7" s="38" t="s">
        <v>49</v>
      </c>
      <c r="S7" s="38" t="s">
        <v>49</v>
      </c>
      <c r="T7" s="38" t="s">
        <v>49</v>
      </c>
      <c r="U7" s="38" t="s">
        <v>49</v>
      </c>
      <c r="V7" s="20" t="s">
        <v>50</v>
      </c>
    </row>
    <row r="8" ht="28" spans="1:22">
      <c r="A8" s="31">
        <v>5</v>
      </c>
      <c r="B8" s="9" t="s">
        <v>51</v>
      </c>
      <c r="C8" s="9" t="s">
        <v>52</v>
      </c>
      <c r="D8" s="9" t="s">
        <v>53</v>
      </c>
      <c r="E8" s="3">
        <v>10689.52</v>
      </c>
      <c r="F8" s="34">
        <v>0</v>
      </c>
      <c r="G8" s="34">
        <v>0</v>
      </c>
      <c r="H8" s="34">
        <v>0</v>
      </c>
      <c r="I8" s="34">
        <v>0</v>
      </c>
      <c r="J8" s="3">
        <v>10689.52</v>
      </c>
      <c r="K8" s="38" t="s">
        <v>49</v>
      </c>
      <c r="L8" s="38" t="s">
        <v>49</v>
      </c>
      <c r="M8" s="38" t="s">
        <v>49</v>
      </c>
      <c r="N8" s="38" t="s">
        <v>49</v>
      </c>
      <c r="O8" s="38" t="s">
        <v>49</v>
      </c>
      <c r="P8" s="38" t="s">
        <v>49</v>
      </c>
      <c r="Q8" s="38" t="s">
        <v>49</v>
      </c>
      <c r="R8" s="38" t="s">
        <v>49</v>
      </c>
      <c r="S8" s="38" t="s">
        <v>49</v>
      </c>
      <c r="T8" s="38" t="s">
        <v>49</v>
      </c>
      <c r="U8" s="38" t="s">
        <v>49</v>
      </c>
      <c r="V8" s="20" t="s">
        <v>50</v>
      </c>
    </row>
    <row r="9" ht="15" spans="1:22">
      <c r="A9" s="31">
        <v>6</v>
      </c>
      <c r="B9" s="9" t="s">
        <v>54</v>
      </c>
      <c r="C9" s="9" t="s">
        <v>55</v>
      </c>
      <c r="D9" s="9" t="s">
        <v>56</v>
      </c>
      <c r="E9" s="3">
        <v>37000</v>
      </c>
      <c r="F9" s="34">
        <v>0</v>
      </c>
      <c r="G9" s="34">
        <v>0</v>
      </c>
      <c r="H9" s="34">
        <v>0</v>
      </c>
      <c r="I9" s="34">
        <v>0</v>
      </c>
      <c r="J9" s="3">
        <v>37000</v>
      </c>
      <c r="K9" s="38" t="s">
        <v>49</v>
      </c>
      <c r="L9" s="38" t="s">
        <v>49</v>
      </c>
      <c r="M9" s="38" t="s">
        <v>49</v>
      </c>
      <c r="N9" s="38" t="s">
        <v>49</v>
      </c>
      <c r="O9" s="38" t="s">
        <v>49</v>
      </c>
      <c r="P9" s="38" t="s">
        <v>49</v>
      </c>
      <c r="Q9" s="38" t="s">
        <v>49</v>
      </c>
      <c r="R9" s="38" t="s">
        <v>49</v>
      </c>
      <c r="S9" s="38" t="s">
        <v>49</v>
      </c>
      <c r="T9" s="38" t="s">
        <v>49</v>
      </c>
      <c r="U9" s="38" t="s">
        <v>49</v>
      </c>
      <c r="V9" s="20" t="s">
        <v>50</v>
      </c>
    </row>
    <row r="10" ht="154" spans="1:22">
      <c r="A10" s="31">
        <v>7</v>
      </c>
      <c r="B10" s="9" t="s">
        <v>57</v>
      </c>
      <c r="C10" s="9" t="s">
        <v>58</v>
      </c>
      <c r="D10" s="9" t="s">
        <v>48</v>
      </c>
      <c r="E10" s="3">
        <v>1360000</v>
      </c>
      <c r="F10" s="3">
        <v>341152</v>
      </c>
      <c r="G10" s="34">
        <v>0</v>
      </c>
      <c r="H10" s="34">
        <v>0</v>
      </c>
      <c r="I10" s="34">
        <v>0</v>
      </c>
      <c r="J10" s="3">
        <v>1701152</v>
      </c>
      <c r="K10" s="38">
        <v>1360000</v>
      </c>
      <c r="L10" s="38">
        <v>322112</v>
      </c>
      <c r="M10" s="38">
        <v>0</v>
      </c>
      <c r="N10" s="38">
        <v>0</v>
      </c>
      <c r="O10" s="38">
        <v>0</v>
      </c>
      <c r="P10" s="38">
        <f>SUM(K10:O10)</f>
        <v>1682112</v>
      </c>
      <c r="Q10" s="38">
        <v>0</v>
      </c>
      <c r="R10" s="38">
        <f>SUM(K10:N10)</f>
        <v>1682112</v>
      </c>
      <c r="S10" s="38">
        <v>0</v>
      </c>
      <c r="T10" s="38">
        <v>0</v>
      </c>
      <c r="U10" s="38">
        <f>J10-P10</f>
        <v>19040</v>
      </c>
      <c r="V10" s="20" t="s">
        <v>59</v>
      </c>
    </row>
    <row r="11" ht="56" spans="1:22">
      <c r="A11" s="31">
        <v>8</v>
      </c>
      <c r="B11" s="9" t="s">
        <v>60</v>
      </c>
      <c r="C11" s="9" t="s">
        <v>61</v>
      </c>
      <c r="D11" s="9" t="s">
        <v>62</v>
      </c>
      <c r="E11" s="3">
        <v>38300</v>
      </c>
      <c r="F11" s="3">
        <v>0</v>
      </c>
      <c r="G11" s="3">
        <v>0</v>
      </c>
      <c r="H11" s="3">
        <v>0</v>
      </c>
      <c r="I11" s="3">
        <v>0</v>
      </c>
      <c r="J11" s="3">
        <v>38300</v>
      </c>
      <c r="K11" s="38">
        <v>0</v>
      </c>
      <c r="L11" s="38">
        <v>0</v>
      </c>
      <c r="M11" s="38">
        <v>0</v>
      </c>
      <c r="N11" s="38">
        <v>0</v>
      </c>
      <c r="O11" s="38">
        <v>0</v>
      </c>
      <c r="P11" s="38">
        <v>0</v>
      </c>
      <c r="Q11" s="38">
        <v>0</v>
      </c>
      <c r="R11" s="38">
        <v>0</v>
      </c>
      <c r="S11" s="38">
        <v>0</v>
      </c>
      <c r="T11" s="38">
        <v>38300</v>
      </c>
      <c r="U11" s="38">
        <v>0</v>
      </c>
      <c r="V11" s="20" t="s">
        <v>63</v>
      </c>
    </row>
    <row r="12" ht="98" spans="1:22">
      <c r="A12" s="31">
        <v>9</v>
      </c>
      <c r="B12" s="9" t="s">
        <v>64</v>
      </c>
      <c r="C12" s="9" t="s">
        <v>65</v>
      </c>
      <c r="D12" s="9" t="s">
        <v>66</v>
      </c>
      <c r="E12" s="3">
        <v>123222</v>
      </c>
      <c r="F12" s="3">
        <v>0</v>
      </c>
      <c r="G12" s="3">
        <v>0</v>
      </c>
      <c r="H12" s="3">
        <v>0</v>
      </c>
      <c r="I12" s="3">
        <v>0</v>
      </c>
      <c r="J12" s="3">
        <v>123222</v>
      </c>
      <c r="K12" s="38">
        <v>123222</v>
      </c>
      <c r="L12" s="38">
        <v>0</v>
      </c>
      <c r="M12" s="38">
        <v>0</v>
      </c>
      <c r="N12" s="38">
        <v>0</v>
      </c>
      <c r="O12" s="38">
        <v>0</v>
      </c>
      <c r="P12" s="38">
        <f>SUM(K12:O12)</f>
        <v>123222</v>
      </c>
      <c r="Q12" s="38">
        <v>0</v>
      </c>
      <c r="R12" s="38">
        <f>P12</f>
        <v>123222</v>
      </c>
      <c r="S12" s="38">
        <v>0</v>
      </c>
      <c r="T12" s="38">
        <v>0</v>
      </c>
      <c r="U12" s="38">
        <v>0</v>
      </c>
      <c r="V12" s="20" t="s">
        <v>67</v>
      </c>
    </row>
    <row r="13" ht="154" spans="1:22">
      <c r="A13" s="31">
        <v>10</v>
      </c>
      <c r="B13" s="9" t="s">
        <v>68</v>
      </c>
      <c r="C13" s="9" t="s">
        <v>69</v>
      </c>
      <c r="D13" s="9" t="s">
        <v>48</v>
      </c>
      <c r="E13" s="3">
        <v>236514.15</v>
      </c>
      <c r="F13" s="3">
        <v>0</v>
      </c>
      <c r="G13" s="3">
        <v>355480.77</v>
      </c>
      <c r="H13" s="3">
        <v>0</v>
      </c>
      <c r="I13" s="3">
        <v>0</v>
      </c>
      <c r="J13" s="3">
        <v>591994.92</v>
      </c>
      <c r="K13" s="38">
        <v>236514.15</v>
      </c>
      <c r="L13" s="38">
        <v>0</v>
      </c>
      <c r="M13" s="38">
        <v>303684.17</v>
      </c>
      <c r="N13" s="38">
        <v>0</v>
      </c>
      <c r="O13" s="38">
        <v>0</v>
      </c>
      <c r="P13" s="38">
        <f>SUM(K13:O13)</f>
        <v>540198.32</v>
      </c>
      <c r="Q13" s="38">
        <v>0</v>
      </c>
      <c r="R13" s="38">
        <f>P13</f>
        <v>540198.32</v>
      </c>
      <c r="S13" s="38">
        <v>0</v>
      </c>
      <c r="T13" s="38">
        <v>0</v>
      </c>
      <c r="U13" s="38">
        <f t="shared" ref="U10:U14" si="1">J13-P13</f>
        <v>51796.6000000001</v>
      </c>
      <c r="V13" s="20" t="s">
        <v>70</v>
      </c>
    </row>
    <row r="14" ht="154" spans="1:22">
      <c r="A14" s="31">
        <v>11</v>
      </c>
      <c r="B14" s="9" t="s">
        <v>71</v>
      </c>
      <c r="C14" s="9" t="s">
        <v>72</v>
      </c>
      <c r="D14" s="9" t="s">
        <v>48</v>
      </c>
      <c r="E14" s="3">
        <v>468570</v>
      </c>
      <c r="F14" s="3">
        <v>109817</v>
      </c>
      <c r="G14" s="34">
        <v>0</v>
      </c>
      <c r="H14" s="3">
        <v>0</v>
      </c>
      <c r="I14" s="3">
        <v>0</v>
      </c>
      <c r="J14" s="3">
        <v>578387</v>
      </c>
      <c r="K14" s="38">
        <v>468570</v>
      </c>
      <c r="L14" s="38">
        <v>103167.56</v>
      </c>
      <c r="M14" s="38">
        <v>0</v>
      </c>
      <c r="N14" s="38">
        <v>0</v>
      </c>
      <c r="O14" s="38">
        <v>0</v>
      </c>
      <c r="P14" s="38">
        <f>SUM(K14:O14)</f>
        <v>571737.56</v>
      </c>
      <c r="Q14" s="38">
        <v>0</v>
      </c>
      <c r="R14" s="38">
        <f>SUM(K14:N14)</f>
        <v>571737.56</v>
      </c>
      <c r="S14" s="38">
        <v>0</v>
      </c>
      <c r="T14" s="38">
        <v>0</v>
      </c>
      <c r="U14" s="38">
        <f t="shared" si="1"/>
        <v>6649.43999999994</v>
      </c>
      <c r="V14" s="20" t="s">
        <v>73</v>
      </c>
    </row>
    <row r="15" ht="56" spans="1:22">
      <c r="A15" s="31">
        <v>12</v>
      </c>
      <c r="B15" s="9" t="s">
        <v>74</v>
      </c>
      <c r="C15" s="9" t="s">
        <v>75</v>
      </c>
      <c r="D15" s="9" t="s">
        <v>76</v>
      </c>
      <c r="E15" s="3">
        <v>2250000</v>
      </c>
      <c r="F15" s="34">
        <v>34931</v>
      </c>
      <c r="G15" s="34">
        <v>0</v>
      </c>
      <c r="H15" s="3">
        <v>0</v>
      </c>
      <c r="I15" s="3">
        <v>0</v>
      </c>
      <c r="J15" s="3">
        <f>E15+F15</f>
        <v>2284931</v>
      </c>
      <c r="K15" s="38">
        <v>0</v>
      </c>
      <c r="L15" s="38">
        <v>0</v>
      </c>
      <c r="M15" s="38">
        <v>0</v>
      </c>
      <c r="N15" s="38">
        <v>0</v>
      </c>
      <c r="O15" s="38">
        <v>0</v>
      </c>
      <c r="P15" s="38">
        <v>0</v>
      </c>
      <c r="Q15" s="38">
        <v>0</v>
      </c>
      <c r="R15" s="38">
        <v>0</v>
      </c>
      <c r="S15" s="38">
        <v>0</v>
      </c>
      <c r="T15" s="38">
        <f>J15</f>
        <v>2284931</v>
      </c>
      <c r="U15" s="38">
        <v>0</v>
      </c>
      <c r="V15" s="20" t="s">
        <v>77</v>
      </c>
    </row>
    <row r="16" ht="15" spans="1:22">
      <c r="A16" s="31">
        <v>13</v>
      </c>
      <c r="B16" s="9" t="s">
        <v>78</v>
      </c>
      <c r="C16" s="9" t="s">
        <v>79</v>
      </c>
      <c r="D16" s="9" t="s">
        <v>80</v>
      </c>
      <c r="E16" s="3">
        <v>627784</v>
      </c>
      <c r="F16" s="34">
        <v>0</v>
      </c>
      <c r="G16" s="34">
        <v>0</v>
      </c>
      <c r="H16" s="3">
        <v>0</v>
      </c>
      <c r="I16" s="3">
        <v>0</v>
      </c>
      <c r="J16" s="3">
        <v>627784</v>
      </c>
      <c r="K16" s="38" t="s">
        <v>49</v>
      </c>
      <c r="L16" s="38" t="s">
        <v>49</v>
      </c>
      <c r="M16" s="38" t="s">
        <v>49</v>
      </c>
      <c r="N16" s="38" t="s">
        <v>49</v>
      </c>
      <c r="O16" s="38" t="s">
        <v>49</v>
      </c>
      <c r="P16" s="38" t="s">
        <v>49</v>
      </c>
      <c r="Q16" s="38" t="s">
        <v>49</v>
      </c>
      <c r="R16" s="38" t="s">
        <v>49</v>
      </c>
      <c r="S16" s="38" t="s">
        <v>49</v>
      </c>
      <c r="T16" s="38" t="s">
        <v>49</v>
      </c>
      <c r="U16" s="38" t="s">
        <v>49</v>
      </c>
      <c r="V16" s="20" t="s">
        <v>50</v>
      </c>
    </row>
    <row r="17" ht="408" customHeight="1" spans="1:22">
      <c r="A17" s="31">
        <v>14</v>
      </c>
      <c r="B17" s="9" t="s">
        <v>81</v>
      </c>
      <c r="C17" s="9" t="s">
        <v>82</v>
      </c>
      <c r="D17" s="9" t="s">
        <v>83</v>
      </c>
      <c r="E17" s="3">
        <v>118883.47</v>
      </c>
      <c r="F17" s="34">
        <v>0</v>
      </c>
      <c r="G17" s="3">
        <v>86903.81</v>
      </c>
      <c r="H17" s="3">
        <v>0</v>
      </c>
      <c r="I17" s="3">
        <v>0</v>
      </c>
      <c r="J17" s="3">
        <v>205787.28</v>
      </c>
      <c r="K17" s="38">
        <v>118883.47</v>
      </c>
      <c r="L17" s="38">
        <v>0</v>
      </c>
      <c r="M17" s="38">
        <v>35665.04</v>
      </c>
      <c r="N17" s="38">
        <v>0</v>
      </c>
      <c r="O17" s="38">
        <v>0</v>
      </c>
      <c r="P17" s="38">
        <f>SUM(K17:O17)</f>
        <v>154548.51</v>
      </c>
      <c r="Q17" s="38">
        <v>0</v>
      </c>
      <c r="R17" s="38">
        <f>SUM(K17:N17)</f>
        <v>154548.51</v>
      </c>
      <c r="S17" s="38">
        <v>0</v>
      </c>
      <c r="T17" s="38">
        <v>0</v>
      </c>
      <c r="U17" s="38">
        <f>J17-P17</f>
        <v>51238.77</v>
      </c>
      <c r="V17" s="20" t="s">
        <v>84</v>
      </c>
    </row>
    <row r="18" ht="126" spans="1:22">
      <c r="A18" s="31">
        <v>15</v>
      </c>
      <c r="B18" s="9" t="s">
        <v>85</v>
      </c>
      <c r="C18" s="9" t="s">
        <v>86</v>
      </c>
      <c r="D18" s="9" t="s">
        <v>66</v>
      </c>
      <c r="E18" s="3">
        <v>204930</v>
      </c>
      <c r="F18" s="3">
        <v>10814.75</v>
      </c>
      <c r="G18" s="34">
        <v>0</v>
      </c>
      <c r="H18" s="3">
        <v>0</v>
      </c>
      <c r="I18" s="3">
        <v>0</v>
      </c>
      <c r="J18" s="3">
        <v>215744.75</v>
      </c>
      <c r="K18" s="38">
        <v>0</v>
      </c>
      <c r="L18" s="38">
        <v>0</v>
      </c>
      <c r="M18" s="38">
        <v>0</v>
      </c>
      <c r="N18" s="38">
        <v>0</v>
      </c>
      <c r="O18" s="38">
        <v>0</v>
      </c>
      <c r="P18" s="38">
        <v>0</v>
      </c>
      <c r="Q18" s="38">
        <v>0</v>
      </c>
      <c r="R18" s="38">
        <f>SUM(K18:N18)</f>
        <v>0</v>
      </c>
      <c r="S18" s="38">
        <v>0</v>
      </c>
      <c r="T18" s="38">
        <v>0</v>
      </c>
      <c r="U18" s="38">
        <v>215744.75</v>
      </c>
      <c r="V18" s="20" t="s">
        <v>87</v>
      </c>
    </row>
    <row r="19" ht="56" spans="1:22">
      <c r="A19" s="31">
        <v>16</v>
      </c>
      <c r="B19" s="9" t="s">
        <v>88</v>
      </c>
      <c r="C19" s="9" t="s">
        <v>89</v>
      </c>
      <c r="D19" s="9" t="s">
        <v>90</v>
      </c>
      <c r="E19" s="3">
        <v>500821.85</v>
      </c>
      <c r="F19" s="3">
        <v>13710</v>
      </c>
      <c r="G19" s="34">
        <v>0</v>
      </c>
      <c r="H19" s="3">
        <v>5000</v>
      </c>
      <c r="I19" s="3">
        <v>0</v>
      </c>
      <c r="J19" s="3">
        <v>519531.85</v>
      </c>
      <c r="K19" s="38">
        <v>0</v>
      </c>
      <c r="L19" s="38">
        <v>0</v>
      </c>
      <c r="M19" s="38">
        <v>0</v>
      </c>
      <c r="N19" s="38">
        <v>0</v>
      </c>
      <c r="O19" s="38">
        <v>0</v>
      </c>
      <c r="P19" s="38">
        <v>0</v>
      </c>
      <c r="Q19" s="38">
        <v>0</v>
      </c>
      <c r="R19" s="38">
        <f>SUM(K19:N19)</f>
        <v>0</v>
      </c>
      <c r="S19" s="38">
        <v>0</v>
      </c>
      <c r="T19" s="38">
        <f>J19</f>
        <v>519531.85</v>
      </c>
      <c r="U19" s="38">
        <v>0</v>
      </c>
      <c r="V19" s="20" t="s">
        <v>91</v>
      </c>
    </row>
    <row r="20" spans="1:22">
      <c r="A20" s="35" t="s">
        <v>12</v>
      </c>
      <c r="B20" s="36"/>
      <c r="C20" s="36"/>
      <c r="D20" s="37"/>
      <c r="E20" s="3">
        <f t="shared" ref="E20:U20" si="2">SUM(E4:E19)</f>
        <v>8732714.99</v>
      </c>
      <c r="F20" s="3">
        <f t="shared" si="2"/>
        <v>730687.71</v>
      </c>
      <c r="G20" s="3">
        <f t="shared" si="2"/>
        <v>442384.58</v>
      </c>
      <c r="H20" s="3">
        <f t="shared" si="2"/>
        <v>23229</v>
      </c>
      <c r="I20" s="3">
        <f t="shared" si="2"/>
        <v>119848.75</v>
      </c>
      <c r="J20" s="3">
        <f t="shared" si="2"/>
        <v>10048865.03</v>
      </c>
      <c r="K20" s="3">
        <f t="shared" si="2"/>
        <v>4409779.78</v>
      </c>
      <c r="L20" s="3">
        <f t="shared" si="2"/>
        <v>645542.52</v>
      </c>
      <c r="M20" s="3">
        <f t="shared" si="2"/>
        <v>339349.21</v>
      </c>
      <c r="N20" s="3">
        <f t="shared" si="2"/>
        <v>18229</v>
      </c>
      <c r="O20" s="3">
        <f t="shared" si="2"/>
        <v>119848.75</v>
      </c>
      <c r="P20" s="3">
        <f t="shared" si="2"/>
        <v>5532749.26</v>
      </c>
      <c r="Q20" s="3">
        <f t="shared" si="2"/>
        <v>0</v>
      </c>
      <c r="R20" s="3">
        <f t="shared" si="2"/>
        <v>5412900.51</v>
      </c>
      <c r="S20" s="3">
        <f t="shared" si="2"/>
        <v>119848.75</v>
      </c>
      <c r="T20" s="3">
        <f t="shared" si="2"/>
        <v>2842762.85</v>
      </c>
      <c r="U20" s="3">
        <f t="shared" si="2"/>
        <v>367879.4</v>
      </c>
      <c r="V20" s="39"/>
    </row>
    <row r="25" spans="19:19">
      <c r="S25" s="3"/>
    </row>
  </sheetData>
  <autoFilter xmlns:etc="http://www.wps.cn/officeDocument/2017/etCustomData" ref="A3:V20" etc:filterBottomFollowUsedRange="0">
    <extLst/>
  </autoFilter>
  <mergeCells count="8">
    <mergeCell ref="A1:V1"/>
    <mergeCell ref="E2:J2"/>
    <mergeCell ref="K2:V2"/>
    <mergeCell ref="A20:D20"/>
    <mergeCell ref="A2:A3"/>
    <mergeCell ref="B2:B3"/>
    <mergeCell ref="C2:C3"/>
    <mergeCell ref="D2:D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1"/>
  <sheetViews>
    <sheetView tabSelected="1" zoomScale="80" zoomScaleNormal="80" workbookViewId="0">
      <pane xSplit="2" ySplit="4" topLeftCell="C14" activePane="bottomRight" state="frozen"/>
      <selection/>
      <selection pane="topRight"/>
      <selection pane="bottomLeft"/>
      <selection pane="bottomRight" activeCell="B24" sqref="B24"/>
    </sheetView>
  </sheetViews>
  <sheetFormatPr defaultColWidth="8.66666666666667" defaultRowHeight="14"/>
  <cols>
    <col min="3" max="4" width="11.75"/>
    <col min="5" max="5" width="10.6666666666667"/>
    <col min="6" max="6" width="9.375"/>
    <col min="7" max="7" width="10.375"/>
    <col min="8" max="8" width="11.5"/>
    <col min="9" max="9" width="10.6666666666667"/>
    <col min="10" max="10" width="10.9166666666667" customWidth="1"/>
    <col min="13" max="13" width="15.2083333333333" customWidth="1"/>
    <col min="15" max="16" width="10.6666666666667"/>
    <col min="18" max="18" width="9.66666666666667"/>
    <col min="19" max="19" width="11" customWidth="1"/>
    <col min="20" max="20" width="8.75"/>
    <col min="21" max="21" width="10.6666666666667"/>
    <col min="22" max="22" width="9.66666666666667"/>
    <col min="23" max="23" width="10.6666666666667"/>
    <col min="24" max="24" width="7.375" customWidth="1"/>
    <col min="25" max="25" width="10.5" customWidth="1"/>
    <col min="27" max="27" width="57.7083333333333" customWidth="1"/>
  </cols>
  <sheetData>
    <row r="1" s="1" customFormat="1" ht="49" customHeight="1" spans="1:27">
      <c r="A1" s="7" t="s">
        <v>92</v>
      </c>
      <c r="B1" s="7"/>
      <c r="C1" s="7"/>
      <c r="D1" s="7"/>
      <c r="E1" s="7"/>
      <c r="F1" s="7"/>
      <c r="G1" s="7"/>
      <c r="H1" s="7"/>
      <c r="I1" s="7"/>
      <c r="J1" s="7"/>
      <c r="K1" s="7"/>
      <c r="L1" s="7"/>
      <c r="M1" s="7"/>
      <c r="N1" s="7"/>
      <c r="O1" s="7"/>
      <c r="P1" s="7"/>
      <c r="Q1" s="7"/>
      <c r="R1" s="7"/>
      <c r="S1" s="7"/>
      <c r="T1" s="7"/>
      <c r="U1" s="7"/>
      <c r="V1" s="7"/>
      <c r="W1" s="18"/>
      <c r="X1" s="18"/>
      <c r="Y1" s="18"/>
      <c r="Z1" s="18"/>
      <c r="AA1" s="19"/>
    </row>
    <row r="2" s="1" customFormat="1" spans="1:27">
      <c r="A2" s="8" t="s">
        <v>93</v>
      </c>
      <c r="B2" s="8"/>
      <c r="C2" s="8"/>
      <c r="D2" s="8"/>
      <c r="E2" s="8"/>
      <c r="F2" s="8"/>
      <c r="G2" s="8"/>
      <c r="H2" s="8"/>
      <c r="I2" s="14" t="s">
        <v>6</v>
      </c>
      <c r="J2" s="14"/>
      <c r="K2" s="14"/>
      <c r="L2" s="14"/>
      <c r="M2" s="14"/>
      <c r="N2" s="14"/>
      <c r="O2" s="14"/>
      <c r="P2" s="14"/>
      <c r="Q2" s="14"/>
      <c r="R2" s="14"/>
      <c r="S2" s="14"/>
      <c r="T2" s="14"/>
      <c r="U2" s="14"/>
      <c r="V2" s="14"/>
      <c r="W2" s="14"/>
      <c r="X2" s="14"/>
      <c r="Y2" s="14"/>
      <c r="Z2" s="14"/>
      <c r="AA2" s="14"/>
    </row>
    <row r="3" s="1" customFormat="1" spans="1:27">
      <c r="A3" s="8"/>
      <c r="B3" s="8"/>
      <c r="C3" s="8"/>
      <c r="D3" s="8"/>
      <c r="E3" s="8"/>
      <c r="F3" s="8"/>
      <c r="G3" s="8"/>
      <c r="H3" s="8"/>
      <c r="I3" s="14" t="s">
        <v>94</v>
      </c>
      <c r="J3" s="14"/>
      <c r="K3" s="14"/>
      <c r="L3" s="14"/>
      <c r="M3" s="14"/>
      <c r="N3" s="14"/>
      <c r="O3" s="14" t="s">
        <v>95</v>
      </c>
      <c r="P3" s="14"/>
      <c r="Q3" s="14"/>
      <c r="R3" s="14"/>
      <c r="S3" s="14"/>
      <c r="T3" s="14"/>
      <c r="U3" s="14" t="s">
        <v>96</v>
      </c>
      <c r="V3" s="14"/>
      <c r="W3" s="14"/>
      <c r="X3" s="14"/>
      <c r="Y3" s="14"/>
      <c r="Z3" s="14"/>
      <c r="AA3" s="14"/>
    </row>
    <row r="4" s="2" customFormat="1" ht="42" spans="1:27">
      <c r="A4" s="9" t="s">
        <v>2</v>
      </c>
      <c r="B4" s="9" t="s">
        <v>97</v>
      </c>
      <c r="C4" s="9" t="s">
        <v>98</v>
      </c>
      <c r="D4" s="9" t="s">
        <v>99</v>
      </c>
      <c r="E4" s="9" t="s">
        <v>100</v>
      </c>
      <c r="F4" s="9" t="s">
        <v>101</v>
      </c>
      <c r="G4" s="9" t="s">
        <v>102</v>
      </c>
      <c r="H4" s="9" t="s">
        <v>103</v>
      </c>
      <c r="I4" s="14" t="s">
        <v>104</v>
      </c>
      <c r="J4" s="14" t="s">
        <v>105</v>
      </c>
      <c r="K4" s="14" t="s">
        <v>103</v>
      </c>
      <c r="L4" s="14" t="s">
        <v>102</v>
      </c>
      <c r="M4" s="14" t="s">
        <v>106</v>
      </c>
      <c r="N4" s="14" t="s">
        <v>107</v>
      </c>
      <c r="O4" s="14" t="s">
        <v>104</v>
      </c>
      <c r="P4" s="14" t="s">
        <v>99</v>
      </c>
      <c r="Q4" s="14" t="s">
        <v>103</v>
      </c>
      <c r="R4" s="14" t="s">
        <v>102</v>
      </c>
      <c r="S4" s="14" t="s">
        <v>100</v>
      </c>
      <c r="T4" s="14" t="s">
        <v>107</v>
      </c>
      <c r="U4" s="14" t="s">
        <v>104</v>
      </c>
      <c r="V4" s="14" t="s">
        <v>99</v>
      </c>
      <c r="W4" s="14" t="s">
        <v>103</v>
      </c>
      <c r="X4" s="14" t="s">
        <v>102</v>
      </c>
      <c r="Y4" s="14" t="s">
        <v>108</v>
      </c>
      <c r="Z4" s="14" t="s">
        <v>107</v>
      </c>
      <c r="AA4" s="14" t="s">
        <v>23</v>
      </c>
    </row>
    <row r="5" s="2" customFormat="1" ht="322" spans="1:27">
      <c r="A5" s="9" t="s">
        <v>109</v>
      </c>
      <c r="B5" s="9" t="s">
        <v>110</v>
      </c>
      <c r="C5" s="3">
        <v>87581.16</v>
      </c>
      <c r="D5" s="3">
        <v>70581.16</v>
      </c>
      <c r="E5" s="3">
        <v>17000</v>
      </c>
      <c r="F5" s="3">
        <v>0</v>
      </c>
      <c r="G5" s="3">
        <v>0</v>
      </c>
      <c r="H5" s="3">
        <v>0</v>
      </c>
      <c r="I5" s="15">
        <f t="shared" ref="I5:I10" si="0">SUM(J5:N5)</f>
        <v>72108.9</v>
      </c>
      <c r="J5" s="15">
        <f>D5</f>
        <v>70581.16</v>
      </c>
      <c r="K5" s="15">
        <v>0</v>
      </c>
      <c r="L5" s="15">
        <v>0</v>
      </c>
      <c r="M5" s="15">
        <v>1527.74</v>
      </c>
      <c r="N5" s="15">
        <v>0</v>
      </c>
      <c r="O5" s="15">
        <v>0</v>
      </c>
      <c r="P5" s="15">
        <v>0</v>
      </c>
      <c r="Q5" s="15">
        <v>0</v>
      </c>
      <c r="R5" s="15">
        <v>0</v>
      </c>
      <c r="S5" s="15">
        <v>0</v>
      </c>
      <c r="T5" s="15">
        <v>0</v>
      </c>
      <c r="U5" s="15">
        <f>SUM(V5:Z5)</f>
        <v>15472.26</v>
      </c>
      <c r="V5" s="15">
        <v>0</v>
      </c>
      <c r="W5" s="15">
        <v>0</v>
      </c>
      <c r="X5" s="15">
        <v>0</v>
      </c>
      <c r="Y5" s="15">
        <f>E5-M5</f>
        <v>15472.26</v>
      </c>
      <c r="Z5" s="15">
        <v>0</v>
      </c>
      <c r="AA5" s="20" t="s">
        <v>111</v>
      </c>
    </row>
    <row r="6" s="2" customFormat="1" ht="322" spans="1:27">
      <c r="A6" s="9" t="s">
        <v>112</v>
      </c>
      <c r="B6" s="9" t="s">
        <v>113</v>
      </c>
      <c r="C6" s="3">
        <v>64750</v>
      </c>
      <c r="D6" s="3">
        <v>52000</v>
      </c>
      <c r="E6" s="3">
        <v>12750</v>
      </c>
      <c r="F6" s="3">
        <v>0</v>
      </c>
      <c r="G6" s="3">
        <v>0</v>
      </c>
      <c r="H6" s="3">
        <v>0</v>
      </c>
      <c r="I6" s="15">
        <f t="shared" si="0"/>
        <v>53125.55</v>
      </c>
      <c r="J6" s="15">
        <f>D6</f>
        <v>52000</v>
      </c>
      <c r="K6" s="15">
        <v>0</v>
      </c>
      <c r="L6" s="15">
        <v>0</v>
      </c>
      <c r="M6" s="15">
        <v>1125.55</v>
      </c>
      <c r="N6" s="15">
        <v>0</v>
      </c>
      <c r="O6" s="15">
        <v>0</v>
      </c>
      <c r="P6" s="15">
        <v>0</v>
      </c>
      <c r="Q6" s="15">
        <v>0</v>
      </c>
      <c r="R6" s="15">
        <v>0</v>
      </c>
      <c r="S6" s="15">
        <v>0</v>
      </c>
      <c r="T6" s="15">
        <v>0</v>
      </c>
      <c r="U6" s="15">
        <f>SUM(V6:Y6)</f>
        <v>11624.45</v>
      </c>
      <c r="V6" s="15">
        <v>0</v>
      </c>
      <c r="W6" s="15">
        <v>0</v>
      </c>
      <c r="X6" s="15">
        <v>0</v>
      </c>
      <c r="Y6" s="15">
        <f>E6-M6</f>
        <v>11624.45</v>
      </c>
      <c r="Z6" s="15">
        <v>0</v>
      </c>
      <c r="AA6" s="20" t="s">
        <v>114</v>
      </c>
    </row>
    <row r="7" s="2" customFormat="1" ht="322" spans="1:27">
      <c r="A7" s="9" t="s">
        <v>115</v>
      </c>
      <c r="B7" s="9" t="s">
        <v>43</v>
      </c>
      <c r="C7" s="3">
        <v>57500</v>
      </c>
      <c r="D7" s="3">
        <v>45000</v>
      </c>
      <c r="E7" s="3">
        <v>12500</v>
      </c>
      <c r="F7" s="3">
        <v>0</v>
      </c>
      <c r="G7" s="3">
        <v>0</v>
      </c>
      <c r="H7" s="3">
        <v>0</v>
      </c>
      <c r="I7" s="15">
        <f t="shared" si="0"/>
        <v>45974.03</v>
      </c>
      <c r="J7" s="15">
        <f>D7</f>
        <v>45000</v>
      </c>
      <c r="K7" s="15">
        <v>0</v>
      </c>
      <c r="L7" s="15">
        <v>0</v>
      </c>
      <c r="M7" s="15">
        <v>974.03</v>
      </c>
      <c r="N7" s="15">
        <v>0</v>
      </c>
      <c r="O7" s="15">
        <v>0</v>
      </c>
      <c r="P7" s="15">
        <v>0</v>
      </c>
      <c r="Q7" s="15">
        <v>0</v>
      </c>
      <c r="R7" s="15">
        <v>0</v>
      </c>
      <c r="S7" s="15">
        <v>0</v>
      </c>
      <c r="T7" s="15">
        <v>0</v>
      </c>
      <c r="U7" s="15">
        <f>SUM(V7:Y7)</f>
        <v>11525.97</v>
      </c>
      <c r="V7" s="15">
        <v>0</v>
      </c>
      <c r="W7" s="15">
        <v>0</v>
      </c>
      <c r="X7" s="15">
        <v>0</v>
      </c>
      <c r="Y7" s="15">
        <f>E7-M7</f>
        <v>11525.97</v>
      </c>
      <c r="Z7" s="15">
        <v>0</v>
      </c>
      <c r="AA7" s="20" t="s">
        <v>116</v>
      </c>
    </row>
    <row r="8" s="2" customFormat="1" ht="322" spans="1:27">
      <c r="A8" s="9" t="s">
        <v>117</v>
      </c>
      <c r="B8" s="9" t="s">
        <v>118</v>
      </c>
      <c r="C8" s="3">
        <v>27500</v>
      </c>
      <c r="D8" s="3">
        <v>20000</v>
      </c>
      <c r="E8" s="3">
        <v>7500</v>
      </c>
      <c r="F8" s="3">
        <v>0</v>
      </c>
      <c r="G8" s="3">
        <v>0</v>
      </c>
      <c r="H8" s="3">
        <v>0</v>
      </c>
      <c r="I8" s="15">
        <f t="shared" si="0"/>
        <v>20432.9</v>
      </c>
      <c r="J8" s="15">
        <f>D8</f>
        <v>20000</v>
      </c>
      <c r="K8" s="15">
        <v>0</v>
      </c>
      <c r="L8" s="15">
        <v>0</v>
      </c>
      <c r="M8" s="15">
        <v>432.9</v>
      </c>
      <c r="N8" s="15">
        <v>0</v>
      </c>
      <c r="O8" s="15">
        <v>0</v>
      </c>
      <c r="P8" s="15">
        <v>0</v>
      </c>
      <c r="Q8" s="15">
        <v>0</v>
      </c>
      <c r="R8" s="15">
        <v>0</v>
      </c>
      <c r="S8" s="15">
        <v>0</v>
      </c>
      <c r="T8" s="15">
        <v>0</v>
      </c>
      <c r="U8" s="15">
        <f>SUM(V8:Y8)</f>
        <v>7067.1</v>
      </c>
      <c r="V8" s="15">
        <v>0</v>
      </c>
      <c r="W8" s="15">
        <v>0</v>
      </c>
      <c r="X8" s="15">
        <v>0</v>
      </c>
      <c r="Y8" s="15">
        <f>E8-M8</f>
        <v>7067.1</v>
      </c>
      <c r="Z8" s="15">
        <v>0</v>
      </c>
      <c r="AA8" s="20" t="s">
        <v>119</v>
      </c>
    </row>
    <row r="9" s="2" customFormat="1" ht="322" spans="1:27">
      <c r="A9" s="9" t="s">
        <v>120</v>
      </c>
      <c r="B9" s="9" t="s">
        <v>121</v>
      </c>
      <c r="C9" s="3">
        <v>26500</v>
      </c>
      <c r="D9" s="3">
        <v>19000</v>
      </c>
      <c r="E9" s="3">
        <v>7500</v>
      </c>
      <c r="F9" s="3">
        <v>0</v>
      </c>
      <c r="G9" s="3">
        <v>0</v>
      </c>
      <c r="H9" s="3">
        <v>0</v>
      </c>
      <c r="I9" s="15">
        <f t="shared" si="0"/>
        <v>19411.26</v>
      </c>
      <c r="J9" s="15">
        <f>D9</f>
        <v>19000</v>
      </c>
      <c r="K9" s="15">
        <v>0</v>
      </c>
      <c r="L9" s="15">
        <v>0</v>
      </c>
      <c r="M9" s="15">
        <v>411.26</v>
      </c>
      <c r="N9" s="15">
        <v>0</v>
      </c>
      <c r="O9" s="15">
        <v>0</v>
      </c>
      <c r="P9" s="15">
        <v>0</v>
      </c>
      <c r="Q9" s="15">
        <v>0</v>
      </c>
      <c r="R9" s="15">
        <v>0</v>
      </c>
      <c r="S9" s="15">
        <v>0</v>
      </c>
      <c r="T9" s="15">
        <v>0</v>
      </c>
      <c r="U9" s="15">
        <f>SUM(V9:Y9)</f>
        <v>7088.74</v>
      </c>
      <c r="V9" s="15">
        <v>0</v>
      </c>
      <c r="W9" s="15">
        <v>0</v>
      </c>
      <c r="X9" s="15">
        <v>0</v>
      </c>
      <c r="Y9" s="15">
        <f>E9-M9</f>
        <v>7088.74</v>
      </c>
      <c r="Z9" s="15">
        <v>0</v>
      </c>
      <c r="AA9" s="20" t="s">
        <v>122</v>
      </c>
    </row>
    <row r="10" s="3" customFormat="1" ht="154" spans="1:28">
      <c r="A10" s="3" t="s">
        <v>123</v>
      </c>
      <c r="B10" s="3" t="s">
        <v>61</v>
      </c>
      <c r="C10" s="3">
        <f>SUM(D10:H10)</f>
        <v>132550</v>
      </c>
      <c r="D10" s="3">
        <v>96900</v>
      </c>
      <c r="E10" s="3">
        <v>27650</v>
      </c>
      <c r="F10" s="3">
        <v>0</v>
      </c>
      <c r="G10" s="3">
        <v>0</v>
      </c>
      <c r="H10" s="3">
        <v>8000</v>
      </c>
      <c r="I10" s="16">
        <f t="shared" si="0"/>
        <v>124550</v>
      </c>
      <c r="J10" s="16">
        <v>96900</v>
      </c>
      <c r="K10" s="16">
        <v>0</v>
      </c>
      <c r="L10" s="16">
        <v>0</v>
      </c>
      <c r="M10" s="16">
        <v>27650</v>
      </c>
      <c r="N10" s="16">
        <v>0</v>
      </c>
      <c r="O10" s="16">
        <v>0</v>
      </c>
      <c r="P10" s="16">
        <v>0</v>
      </c>
      <c r="Q10" s="16">
        <v>0</v>
      </c>
      <c r="R10" s="16">
        <v>0</v>
      </c>
      <c r="S10" s="16">
        <v>0</v>
      </c>
      <c r="T10" s="16">
        <v>0</v>
      </c>
      <c r="U10" s="16">
        <v>8000</v>
      </c>
      <c r="V10" s="16">
        <v>0</v>
      </c>
      <c r="W10" s="16">
        <v>8000</v>
      </c>
      <c r="X10" s="16">
        <v>0</v>
      </c>
      <c r="Y10" s="16">
        <v>0</v>
      </c>
      <c r="Z10" s="16">
        <v>0</v>
      </c>
      <c r="AA10" s="16" t="s">
        <v>124</v>
      </c>
      <c r="AB10" s="21"/>
    </row>
    <row r="11" s="2" customFormat="1" ht="70" spans="1:27">
      <c r="A11" s="9" t="s">
        <v>125</v>
      </c>
      <c r="B11" s="9" t="s">
        <v>126</v>
      </c>
      <c r="C11" s="3">
        <v>53000</v>
      </c>
      <c r="D11" s="3">
        <v>53000</v>
      </c>
      <c r="E11" s="3">
        <v>0</v>
      </c>
      <c r="F11" s="3">
        <v>0</v>
      </c>
      <c r="G11" s="3">
        <v>0</v>
      </c>
      <c r="H11" s="3">
        <v>0</v>
      </c>
      <c r="I11" s="15">
        <v>0</v>
      </c>
      <c r="J11" s="15">
        <v>0</v>
      </c>
      <c r="K11" s="15">
        <v>0</v>
      </c>
      <c r="L11" s="15">
        <v>0</v>
      </c>
      <c r="M11" s="15">
        <v>0</v>
      </c>
      <c r="N11" s="15">
        <v>0</v>
      </c>
      <c r="O11" s="15">
        <v>53000</v>
      </c>
      <c r="P11" s="15">
        <v>53000</v>
      </c>
      <c r="Q11" s="15">
        <v>0</v>
      </c>
      <c r="R11" s="15">
        <v>0</v>
      </c>
      <c r="S11" s="15">
        <v>0</v>
      </c>
      <c r="T11" s="15">
        <v>0</v>
      </c>
      <c r="U11" s="15">
        <v>0</v>
      </c>
      <c r="V11" s="15">
        <v>0</v>
      </c>
      <c r="W11" s="15">
        <v>0</v>
      </c>
      <c r="X11" s="15">
        <v>0</v>
      </c>
      <c r="Y11" s="15">
        <v>0</v>
      </c>
      <c r="Z11" s="15">
        <v>0</v>
      </c>
      <c r="AA11" s="16" t="s">
        <v>127</v>
      </c>
    </row>
    <row r="12" s="2" customFormat="1" ht="25" customHeight="1" spans="1:27">
      <c r="A12" s="9" t="s">
        <v>128</v>
      </c>
      <c r="B12" s="9" t="s">
        <v>129</v>
      </c>
      <c r="C12" s="10">
        <v>26910</v>
      </c>
      <c r="D12" s="3">
        <v>26910</v>
      </c>
      <c r="E12" s="3">
        <v>0</v>
      </c>
      <c r="F12" s="3">
        <v>0</v>
      </c>
      <c r="G12" s="3">
        <v>0</v>
      </c>
      <c r="H12" s="3">
        <v>0</v>
      </c>
      <c r="I12" s="15">
        <f t="shared" ref="I12:I17" si="1">SUM(J12:N12)</f>
        <v>0</v>
      </c>
      <c r="J12" s="15">
        <v>0</v>
      </c>
      <c r="K12" s="15">
        <v>0</v>
      </c>
      <c r="L12" s="15">
        <v>0</v>
      </c>
      <c r="M12" s="15">
        <v>0</v>
      </c>
      <c r="N12" s="15">
        <v>0</v>
      </c>
      <c r="O12" s="15">
        <f t="shared" ref="O12:O17" si="2">SUM(P12:T12)</f>
        <v>26910</v>
      </c>
      <c r="P12" s="15">
        <f t="shared" ref="P12:P17" si="3">D12</f>
        <v>26910</v>
      </c>
      <c r="Q12" s="15">
        <v>0</v>
      </c>
      <c r="R12" s="15">
        <v>0</v>
      </c>
      <c r="S12" s="15">
        <v>0</v>
      </c>
      <c r="T12" s="15">
        <v>0</v>
      </c>
      <c r="U12" s="15">
        <v>0</v>
      </c>
      <c r="V12" s="15">
        <v>0</v>
      </c>
      <c r="W12" s="15">
        <v>0</v>
      </c>
      <c r="X12" s="15">
        <v>0</v>
      </c>
      <c r="Y12" s="15">
        <v>0</v>
      </c>
      <c r="Z12" s="15">
        <v>0</v>
      </c>
      <c r="AA12" s="22" t="s">
        <v>130</v>
      </c>
    </row>
    <row r="13" s="2" customFormat="1" ht="28" customHeight="1" spans="1:27">
      <c r="A13" s="9" t="s">
        <v>131</v>
      </c>
      <c r="B13" s="9" t="s">
        <v>132</v>
      </c>
      <c r="C13" s="3">
        <v>12986</v>
      </c>
      <c r="D13" s="3">
        <v>12986</v>
      </c>
      <c r="E13" s="3">
        <v>0</v>
      </c>
      <c r="F13" s="3">
        <v>0</v>
      </c>
      <c r="G13" s="3">
        <v>0</v>
      </c>
      <c r="H13" s="3">
        <v>0</v>
      </c>
      <c r="I13" s="15">
        <f t="shared" si="1"/>
        <v>0</v>
      </c>
      <c r="J13" s="15">
        <v>0</v>
      </c>
      <c r="K13" s="15">
        <v>0</v>
      </c>
      <c r="L13" s="15">
        <v>0</v>
      </c>
      <c r="M13" s="15">
        <v>0</v>
      </c>
      <c r="N13" s="15">
        <v>0</v>
      </c>
      <c r="O13" s="15">
        <f t="shared" si="2"/>
        <v>12986</v>
      </c>
      <c r="P13" s="15">
        <f t="shared" si="3"/>
        <v>12986</v>
      </c>
      <c r="Q13" s="15">
        <v>0</v>
      </c>
      <c r="R13" s="15">
        <v>0</v>
      </c>
      <c r="S13" s="15">
        <v>0</v>
      </c>
      <c r="T13" s="15">
        <v>0</v>
      </c>
      <c r="U13" s="15">
        <v>0</v>
      </c>
      <c r="V13" s="15">
        <v>0</v>
      </c>
      <c r="W13" s="15">
        <v>0</v>
      </c>
      <c r="X13" s="15">
        <v>0</v>
      </c>
      <c r="Y13" s="15">
        <v>0</v>
      </c>
      <c r="Z13" s="15">
        <v>0</v>
      </c>
      <c r="AA13" s="23"/>
    </row>
    <row r="14" s="2" customFormat="1" ht="26" customHeight="1" spans="1:27">
      <c r="A14" s="9" t="s">
        <v>133</v>
      </c>
      <c r="B14" s="9" t="s">
        <v>134</v>
      </c>
      <c r="C14" s="3">
        <v>15000</v>
      </c>
      <c r="D14" s="3">
        <v>15000</v>
      </c>
      <c r="E14" s="3">
        <v>0</v>
      </c>
      <c r="F14" s="3">
        <v>0</v>
      </c>
      <c r="G14" s="3">
        <v>0</v>
      </c>
      <c r="H14" s="3">
        <v>0</v>
      </c>
      <c r="I14" s="15">
        <f t="shared" si="1"/>
        <v>0</v>
      </c>
      <c r="J14" s="15">
        <v>0</v>
      </c>
      <c r="K14" s="15">
        <v>0</v>
      </c>
      <c r="L14" s="15">
        <v>0</v>
      </c>
      <c r="M14" s="15">
        <v>0</v>
      </c>
      <c r="N14" s="15">
        <v>0</v>
      </c>
      <c r="O14" s="15">
        <f t="shared" si="2"/>
        <v>15000</v>
      </c>
      <c r="P14" s="15">
        <f t="shared" si="3"/>
        <v>15000</v>
      </c>
      <c r="Q14" s="15">
        <v>0</v>
      </c>
      <c r="R14" s="15">
        <v>0</v>
      </c>
      <c r="S14" s="15">
        <v>0</v>
      </c>
      <c r="T14" s="15">
        <v>0</v>
      </c>
      <c r="U14" s="15">
        <v>0</v>
      </c>
      <c r="V14" s="15">
        <v>0</v>
      </c>
      <c r="W14" s="15">
        <v>0</v>
      </c>
      <c r="X14" s="15">
        <v>0</v>
      </c>
      <c r="Y14" s="15">
        <v>0</v>
      </c>
      <c r="Z14" s="15">
        <v>0</v>
      </c>
      <c r="AA14" s="23"/>
    </row>
    <row r="15" s="2" customFormat="1" ht="33" customHeight="1" spans="1:27">
      <c r="A15" s="9" t="s">
        <v>135</v>
      </c>
      <c r="B15" s="9" t="s">
        <v>136</v>
      </c>
      <c r="C15" s="3">
        <v>24000</v>
      </c>
      <c r="D15" s="3">
        <v>24000</v>
      </c>
      <c r="E15" s="3">
        <v>0</v>
      </c>
      <c r="F15" s="3">
        <v>0</v>
      </c>
      <c r="G15" s="3">
        <v>0</v>
      </c>
      <c r="H15" s="3">
        <v>0</v>
      </c>
      <c r="I15" s="15">
        <f t="shared" si="1"/>
        <v>0</v>
      </c>
      <c r="J15" s="15">
        <v>0</v>
      </c>
      <c r="K15" s="15">
        <v>0</v>
      </c>
      <c r="L15" s="15">
        <v>0</v>
      </c>
      <c r="M15" s="15">
        <v>0</v>
      </c>
      <c r="N15" s="15">
        <v>0</v>
      </c>
      <c r="O15" s="15">
        <f t="shared" si="2"/>
        <v>24000</v>
      </c>
      <c r="P15" s="15">
        <f t="shared" si="3"/>
        <v>24000</v>
      </c>
      <c r="Q15" s="15">
        <v>0</v>
      </c>
      <c r="R15" s="15">
        <v>0</v>
      </c>
      <c r="S15" s="15">
        <v>0</v>
      </c>
      <c r="T15" s="15">
        <v>0</v>
      </c>
      <c r="U15" s="15">
        <v>0</v>
      </c>
      <c r="V15" s="15">
        <v>0</v>
      </c>
      <c r="W15" s="15">
        <v>0</v>
      </c>
      <c r="X15" s="15">
        <v>0</v>
      </c>
      <c r="Y15" s="15">
        <v>0</v>
      </c>
      <c r="Z15" s="15">
        <v>0</v>
      </c>
      <c r="AA15" s="23"/>
    </row>
    <row r="16" s="2" customFormat="1" ht="31" customHeight="1" spans="1:27">
      <c r="A16" s="9" t="s">
        <v>137</v>
      </c>
      <c r="B16" s="9" t="s">
        <v>138</v>
      </c>
      <c r="C16" s="3">
        <v>41800</v>
      </c>
      <c r="D16" s="3">
        <v>41800</v>
      </c>
      <c r="E16" s="3">
        <v>0</v>
      </c>
      <c r="F16" s="3">
        <v>0</v>
      </c>
      <c r="G16" s="3">
        <v>0</v>
      </c>
      <c r="H16" s="3">
        <v>0</v>
      </c>
      <c r="I16" s="15">
        <f t="shared" si="1"/>
        <v>0</v>
      </c>
      <c r="J16" s="15">
        <v>0</v>
      </c>
      <c r="K16" s="15">
        <v>0</v>
      </c>
      <c r="L16" s="15">
        <v>0</v>
      </c>
      <c r="M16" s="15">
        <v>0</v>
      </c>
      <c r="N16" s="15">
        <v>0</v>
      </c>
      <c r="O16" s="15">
        <f t="shared" si="2"/>
        <v>41800</v>
      </c>
      <c r="P16" s="15">
        <f t="shared" si="3"/>
        <v>41800</v>
      </c>
      <c r="Q16" s="15">
        <v>0</v>
      </c>
      <c r="R16" s="15">
        <v>0</v>
      </c>
      <c r="S16" s="15">
        <v>0</v>
      </c>
      <c r="T16" s="15">
        <v>0</v>
      </c>
      <c r="U16" s="15">
        <v>0</v>
      </c>
      <c r="V16" s="15">
        <v>0</v>
      </c>
      <c r="W16" s="15">
        <v>0</v>
      </c>
      <c r="X16" s="15">
        <v>0</v>
      </c>
      <c r="Y16" s="15">
        <v>0</v>
      </c>
      <c r="Z16" s="15">
        <v>0</v>
      </c>
      <c r="AA16" s="23"/>
    </row>
    <row r="17" s="2" customFormat="1" ht="25" customHeight="1" spans="1:27">
      <c r="A17" s="9" t="s">
        <v>139</v>
      </c>
      <c r="B17" s="9" t="s">
        <v>65</v>
      </c>
      <c r="C17" s="3">
        <v>50064</v>
      </c>
      <c r="D17" s="3">
        <v>50064</v>
      </c>
      <c r="E17" s="3">
        <v>0</v>
      </c>
      <c r="F17" s="3">
        <v>0</v>
      </c>
      <c r="G17" s="3">
        <v>0</v>
      </c>
      <c r="H17" s="3">
        <v>0</v>
      </c>
      <c r="I17" s="15">
        <f t="shared" si="1"/>
        <v>0</v>
      </c>
      <c r="J17" s="15">
        <v>0</v>
      </c>
      <c r="K17" s="15">
        <v>0</v>
      </c>
      <c r="L17" s="15">
        <v>0</v>
      </c>
      <c r="M17" s="15">
        <v>0</v>
      </c>
      <c r="N17" s="15">
        <v>0</v>
      </c>
      <c r="O17" s="15">
        <f t="shared" si="2"/>
        <v>50064</v>
      </c>
      <c r="P17" s="15">
        <f t="shared" si="3"/>
        <v>50064</v>
      </c>
      <c r="Q17" s="15">
        <v>0</v>
      </c>
      <c r="R17" s="15">
        <v>0</v>
      </c>
      <c r="S17" s="15">
        <v>0</v>
      </c>
      <c r="T17" s="15">
        <v>0</v>
      </c>
      <c r="U17" s="15">
        <v>0</v>
      </c>
      <c r="V17" s="15">
        <v>0</v>
      </c>
      <c r="W17" s="15">
        <v>0</v>
      </c>
      <c r="X17" s="15">
        <v>0</v>
      </c>
      <c r="Y17" s="15">
        <v>0</v>
      </c>
      <c r="Z17" s="15">
        <v>0</v>
      </c>
      <c r="AA17" s="24"/>
    </row>
    <row r="18" s="2" customFormat="1" spans="1:27">
      <c r="A18" s="9" t="s">
        <v>140</v>
      </c>
      <c r="B18" s="9" t="s">
        <v>141</v>
      </c>
      <c r="C18" s="3">
        <v>18000</v>
      </c>
      <c r="D18" s="3">
        <v>6000</v>
      </c>
      <c r="E18" s="3">
        <v>12000</v>
      </c>
      <c r="F18" s="3">
        <v>0</v>
      </c>
      <c r="G18" s="3">
        <v>0</v>
      </c>
      <c r="H18" s="3">
        <v>0</v>
      </c>
      <c r="I18" s="15" t="s">
        <v>49</v>
      </c>
      <c r="J18" s="15" t="s">
        <v>49</v>
      </c>
      <c r="K18" s="15" t="s">
        <v>49</v>
      </c>
      <c r="L18" s="15" t="s">
        <v>49</v>
      </c>
      <c r="M18" s="15" t="s">
        <v>49</v>
      </c>
      <c r="N18" s="15" t="s">
        <v>49</v>
      </c>
      <c r="O18" s="15" t="s">
        <v>49</v>
      </c>
      <c r="P18" s="15" t="s">
        <v>49</v>
      </c>
      <c r="Q18" s="15" t="s">
        <v>49</v>
      </c>
      <c r="R18" s="15" t="s">
        <v>49</v>
      </c>
      <c r="S18" s="15" t="s">
        <v>49</v>
      </c>
      <c r="T18" s="15" t="s">
        <v>49</v>
      </c>
      <c r="U18" s="15" t="s">
        <v>49</v>
      </c>
      <c r="V18" s="15" t="s">
        <v>49</v>
      </c>
      <c r="W18" s="15" t="s">
        <v>49</v>
      </c>
      <c r="X18" s="15" t="s">
        <v>49</v>
      </c>
      <c r="Y18" s="15" t="s">
        <v>49</v>
      </c>
      <c r="Z18" s="15" t="s">
        <v>49</v>
      </c>
      <c r="AA18" s="14" t="s">
        <v>50</v>
      </c>
    </row>
    <row r="19" s="2" customFormat="1" spans="1:27">
      <c r="A19" s="9" t="s">
        <v>142</v>
      </c>
      <c r="B19" s="9" t="s">
        <v>141</v>
      </c>
      <c r="C19" s="3">
        <v>6000</v>
      </c>
      <c r="D19" s="3">
        <v>6000</v>
      </c>
      <c r="E19" s="3">
        <v>0</v>
      </c>
      <c r="F19" s="3">
        <v>0</v>
      </c>
      <c r="G19" s="3">
        <v>0</v>
      </c>
      <c r="H19" s="3">
        <v>0</v>
      </c>
      <c r="I19" s="15" t="s">
        <v>49</v>
      </c>
      <c r="J19" s="15" t="s">
        <v>49</v>
      </c>
      <c r="K19" s="15" t="s">
        <v>49</v>
      </c>
      <c r="L19" s="15" t="s">
        <v>49</v>
      </c>
      <c r="M19" s="15" t="s">
        <v>49</v>
      </c>
      <c r="N19" s="15" t="s">
        <v>49</v>
      </c>
      <c r="O19" s="15" t="s">
        <v>49</v>
      </c>
      <c r="P19" s="15" t="s">
        <v>49</v>
      </c>
      <c r="Q19" s="15" t="s">
        <v>49</v>
      </c>
      <c r="R19" s="15" t="s">
        <v>49</v>
      </c>
      <c r="S19" s="15" t="s">
        <v>49</v>
      </c>
      <c r="T19" s="15" t="s">
        <v>49</v>
      </c>
      <c r="U19" s="15" t="s">
        <v>49</v>
      </c>
      <c r="V19" s="15" t="s">
        <v>49</v>
      </c>
      <c r="W19" s="15" t="s">
        <v>49</v>
      </c>
      <c r="X19" s="15" t="s">
        <v>49</v>
      </c>
      <c r="Y19" s="15" t="s">
        <v>49</v>
      </c>
      <c r="Z19" s="15" t="s">
        <v>49</v>
      </c>
      <c r="AA19" s="14" t="s">
        <v>50</v>
      </c>
    </row>
    <row r="20" s="2" customFormat="1" spans="1:27">
      <c r="A20" s="9" t="s">
        <v>143</v>
      </c>
      <c r="B20" s="9" t="s">
        <v>141</v>
      </c>
      <c r="C20" s="3">
        <v>32000</v>
      </c>
      <c r="D20" s="3">
        <v>32000</v>
      </c>
      <c r="E20" s="3">
        <v>0</v>
      </c>
      <c r="F20" s="3">
        <v>0</v>
      </c>
      <c r="G20" s="3">
        <v>0</v>
      </c>
      <c r="H20" s="3">
        <v>0</v>
      </c>
      <c r="I20" s="15" t="s">
        <v>49</v>
      </c>
      <c r="J20" s="15" t="s">
        <v>49</v>
      </c>
      <c r="K20" s="15" t="s">
        <v>49</v>
      </c>
      <c r="L20" s="15" t="s">
        <v>49</v>
      </c>
      <c r="M20" s="15" t="s">
        <v>49</v>
      </c>
      <c r="N20" s="15" t="s">
        <v>49</v>
      </c>
      <c r="O20" s="15" t="s">
        <v>49</v>
      </c>
      <c r="P20" s="15" t="s">
        <v>49</v>
      </c>
      <c r="Q20" s="15" t="s">
        <v>49</v>
      </c>
      <c r="R20" s="15" t="s">
        <v>49</v>
      </c>
      <c r="S20" s="15" t="s">
        <v>49</v>
      </c>
      <c r="T20" s="15" t="s">
        <v>49</v>
      </c>
      <c r="U20" s="15" t="s">
        <v>49</v>
      </c>
      <c r="V20" s="15" t="s">
        <v>49</v>
      </c>
      <c r="W20" s="15" t="s">
        <v>49</v>
      </c>
      <c r="X20" s="15" t="s">
        <v>49</v>
      </c>
      <c r="Y20" s="15" t="s">
        <v>49</v>
      </c>
      <c r="Z20" s="15" t="s">
        <v>49</v>
      </c>
      <c r="AA20" s="14" t="s">
        <v>50</v>
      </c>
    </row>
    <row r="21" s="2" customFormat="1" spans="1:27">
      <c r="A21" s="9" t="s">
        <v>144</v>
      </c>
      <c r="B21" s="9" t="s">
        <v>141</v>
      </c>
      <c r="C21" s="3">
        <v>32000</v>
      </c>
      <c r="D21" s="3">
        <v>32000</v>
      </c>
      <c r="E21" s="3">
        <v>0</v>
      </c>
      <c r="F21" s="3">
        <v>0</v>
      </c>
      <c r="G21" s="3">
        <v>0</v>
      </c>
      <c r="H21" s="3">
        <v>0</v>
      </c>
      <c r="I21" s="15" t="s">
        <v>49</v>
      </c>
      <c r="J21" s="15" t="s">
        <v>49</v>
      </c>
      <c r="K21" s="15" t="s">
        <v>49</v>
      </c>
      <c r="L21" s="15" t="s">
        <v>49</v>
      </c>
      <c r="M21" s="15" t="s">
        <v>49</v>
      </c>
      <c r="N21" s="15" t="s">
        <v>49</v>
      </c>
      <c r="O21" s="15" t="s">
        <v>49</v>
      </c>
      <c r="P21" s="15" t="s">
        <v>49</v>
      </c>
      <c r="Q21" s="15" t="s">
        <v>49</v>
      </c>
      <c r="R21" s="15" t="s">
        <v>49</v>
      </c>
      <c r="S21" s="15" t="s">
        <v>49</v>
      </c>
      <c r="T21" s="15" t="s">
        <v>49</v>
      </c>
      <c r="U21" s="15" t="s">
        <v>49</v>
      </c>
      <c r="V21" s="15" t="s">
        <v>49</v>
      </c>
      <c r="W21" s="15" t="s">
        <v>49</v>
      </c>
      <c r="X21" s="15" t="s">
        <v>49</v>
      </c>
      <c r="Y21" s="15" t="s">
        <v>49</v>
      </c>
      <c r="Z21" s="15" t="s">
        <v>49</v>
      </c>
      <c r="AA21" s="14" t="s">
        <v>50</v>
      </c>
    </row>
    <row r="22" s="2" customFormat="1" spans="1:27">
      <c r="A22" s="9" t="s">
        <v>145</v>
      </c>
      <c r="B22" s="9" t="s">
        <v>146</v>
      </c>
      <c r="C22" s="3">
        <v>48316.67</v>
      </c>
      <c r="D22" s="3">
        <v>40316.67</v>
      </c>
      <c r="E22" s="3">
        <v>8000</v>
      </c>
      <c r="F22" s="3">
        <v>0</v>
      </c>
      <c r="G22" s="3">
        <v>0</v>
      </c>
      <c r="H22" s="3">
        <v>0</v>
      </c>
      <c r="I22" s="15" t="s">
        <v>49</v>
      </c>
      <c r="J22" s="15" t="s">
        <v>49</v>
      </c>
      <c r="K22" s="15" t="s">
        <v>49</v>
      </c>
      <c r="L22" s="15" t="s">
        <v>49</v>
      </c>
      <c r="M22" s="15" t="s">
        <v>49</v>
      </c>
      <c r="N22" s="15" t="s">
        <v>49</v>
      </c>
      <c r="O22" s="15" t="s">
        <v>49</v>
      </c>
      <c r="P22" s="15" t="s">
        <v>49</v>
      </c>
      <c r="Q22" s="15" t="s">
        <v>49</v>
      </c>
      <c r="R22" s="15" t="s">
        <v>49</v>
      </c>
      <c r="S22" s="15" t="s">
        <v>49</v>
      </c>
      <c r="T22" s="15" t="s">
        <v>49</v>
      </c>
      <c r="U22" s="15" t="s">
        <v>49</v>
      </c>
      <c r="V22" s="15" t="s">
        <v>49</v>
      </c>
      <c r="W22" s="15" t="s">
        <v>49</v>
      </c>
      <c r="X22" s="15" t="s">
        <v>49</v>
      </c>
      <c r="Y22" s="15" t="s">
        <v>49</v>
      </c>
      <c r="Z22" s="15" t="s">
        <v>49</v>
      </c>
      <c r="AA22" s="14" t="s">
        <v>50</v>
      </c>
    </row>
    <row r="23" s="2" customFormat="1" spans="1:27">
      <c r="A23" s="9" t="s">
        <v>147</v>
      </c>
      <c r="B23" s="9" t="s">
        <v>148</v>
      </c>
      <c r="C23" s="3">
        <v>7616.67</v>
      </c>
      <c r="D23" s="3">
        <v>7616.67</v>
      </c>
      <c r="E23" s="3">
        <v>0</v>
      </c>
      <c r="F23" s="3">
        <v>0</v>
      </c>
      <c r="G23" s="3">
        <v>0</v>
      </c>
      <c r="H23" s="3">
        <v>0</v>
      </c>
      <c r="I23" s="15" t="s">
        <v>49</v>
      </c>
      <c r="J23" s="15" t="s">
        <v>49</v>
      </c>
      <c r="K23" s="15" t="s">
        <v>49</v>
      </c>
      <c r="L23" s="15" t="s">
        <v>49</v>
      </c>
      <c r="M23" s="15" t="s">
        <v>49</v>
      </c>
      <c r="N23" s="15" t="s">
        <v>49</v>
      </c>
      <c r="O23" s="15" t="s">
        <v>49</v>
      </c>
      <c r="P23" s="15" t="s">
        <v>49</v>
      </c>
      <c r="Q23" s="15" t="s">
        <v>49</v>
      </c>
      <c r="R23" s="15" t="s">
        <v>49</v>
      </c>
      <c r="S23" s="15" t="s">
        <v>49</v>
      </c>
      <c r="T23" s="15" t="s">
        <v>49</v>
      </c>
      <c r="U23" s="15" t="s">
        <v>49</v>
      </c>
      <c r="V23" s="15" t="s">
        <v>49</v>
      </c>
      <c r="W23" s="15" t="s">
        <v>49</v>
      </c>
      <c r="X23" s="15" t="s">
        <v>49</v>
      </c>
      <c r="Y23" s="15" t="s">
        <v>49</v>
      </c>
      <c r="Z23" s="15" t="s">
        <v>49</v>
      </c>
      <c r="AA23" s="14" t="s">
        <v>50</v>
      </c>
    </row>
    <row r="24" s="2" customFormat="1" ht="70" spans="1:27">
      <c r="A24" s="9" t="s">
        <v>149</v>
      </c>
      <c r="B24" s="9" t="s">
        <v>150</v>
      </c>
      <c r="C24" s="3">
        <v>86458</v>
      </c>
      <c r="D24" s="3">
        <v>86458</v>
      </c>
      <c r="E24" s="3">
        <v>0</v>
      </c>
      <c r="F24" s="3">
        <v>0</v>
      </c>
      <c r="G24" s="3">
        <v>0</v>
      </c>
      <c r="H24" s="3">
        <v>0</v>
      </c>
      <c r="I24" s="15">
        <v>0</v>
      </c>
      <c r="J24" s="15">
        <v>0</v>
      </c>
      <c r="K24" s="15">
        <v>0</v>
      </c>
      <c r="L24" s="15">
        <v>0</v>
      </c>
      <c r="M24" s="15">
        <v>0</v>
      </c>
      <c r="N24" s="15">
        <v>0</v>
      </c>
      <c r="O24" s="15">
        <v>86458</v>
      </c>
      <c r="P24" s="15">
        <v>86458</v>
      </c>
      <c r="Q24" s="15">
        <v>0</v>
      </c>
      <c r="R24" s="15">
        <v>0</v>
      </c>
      <c r="S24" s="15">
        <v>0</v>
      </c>
      <c r="T24" s="15">
        <v>0</v>
      </c>
      <c r="U24" s="15">
        <v>0</v>
      </c>
      <c r="V24" s="15">
        <v>0</v>
      </c>
      <c r="W24" s="15">
        <v>0</v>
      </c>
      <c r="X24" s="15">
        <v>0</v>
      </c>
      <c r="Y24" s="15">
        <v>0</v>
      </c>
      <c r="Z24" s="15">
        <v>0</v>
      </c>
      <c r="AA24" s="16" t="s">
        <v>151</v>
      </c>
    </row>
    <row r="25" s="4" customFormat="1" ht="28" spans="1:27">
      <c r="A25" s="11" t="s">
        <v>152</v>
      </c>
      <c r="B25" s="11" t="s">
        <v>150</v>
      </c>
      <c r="C25" s="12">
        <v>86458</v>
      </c>
      <c r="D25" s="12">
        <v>86458</v>
      </c>
      <c r="E25" s="12">
        <v>0</v>
      </c>
      <c r="F25" s="12">
        <v>0</v>
      </c>
      <c r="G25" s="12">
        <v>0</v>
      </c>
      <c r="H25" s="12">
        <v>0</v>
      </c>
      <c r="I25" s="17">
        <v>0</v>
      </c>
      <c r="J25" s="17">
        <v>0</v>
      </c>
      <c r="K25" s="17">
        <v>0</v>
      </c>
      <c r="L25" s="17">
        <v>0</v>
      </c>
      <c r="M25" s="17">
        <v>0</v>
      </c>
      <c r="N25" s="17">
        <v>0</v>
      </c>
      <c r="O25" s="17">
        <v>0</v>
      </c>
      <c r="P25" s="17">
        <v>0</v>
      </c>
      <c r="Q25" s="17">
        <v>0</v>
      </c>
      <c r="R25" s="17">
        <v>0</v>
      </c>
      <c r="S25" s="17">
        <v>0</v>
      </c>
      <c r="T25" s="17">
        <v>0</v>
      </c>
      <c r="U25" s="17">
        <v>86458</v>
      </c>
      <c r="V25" s="17">
        <v>86458</v>
      </c>
      <c r="W25" s="17">
        <v>0</v>
      </c>
      <c r="X25" s="17">
        <v>0</v>
      </c>
      <c r="Y25" s="17">
        <v>0</v>
      </c>
      <c r="Z25" s="17">
        <v>0</v>
      </c>
      <c r="AA25" s="25" t="s">
        <v>153</v>
      </c>
    </row>
    <row r="26" s="2" customFormat="1" ht="140" spans="1:27">
      <c r="A26" s="9" t="s">
        <v>154</v>
      </c>
      <c r="B26" s="9" t="s">
        <v>155</v>
      </c>
      <c r="C26" s="3">
        <v>19600</v>
      </c>
      <c r="D26" s="3">
        <v>19600</v>
      </c>
      <c r="E26" s="3">
        <v>0</v>
      </c>
      <c r="F26" s="3">
        <v>0</v>
      </c>
      <c r="G26" s="3">
        <v>0</v>
      </c>
      <c r="H26" s="3">
        <v>0</v>
      </c>
      <c r="I26" s="15">
        <v>19600</v>
      </c>
      <c r="J26" s="15">
        <v>19600</v>
      </c>
      <c r="K26" s="15">
        <v>0</v>
      </c>
      <c r="L26" s="15">
        <v>0</v>
      </c>
      <c r="M26" s="15">
        <v>0</v>
      </c>
      <c r="N26" s="15">
        <v>0</v>
      </c>
      <c r="O26" s="15">
        <v>0</v>
      </c>
      <c r="P26" s="15">
        <v>0</v>
      </c>
      <c r="Q26" s="15">
        <v>0</v>
      </c>
      <c r="R26" s="15">
        <v>0</v>
      </c>
      <c r="S26" s="15">
        <v>0</v>
      </c>
      <c r="T26" s="15">
        <v>0</v>
      </c>
      <c r="U26" s="15">
        <v>0</v>
      </c>
      <c r="V26" s="15">
        <v>0</v>
      </c>
      <c r="W26" s="15">
        <v>0</v>
      </c>
      <c r="X26" s="15">
        <v>0</v>
      </c>
      <c r="Y26" s="15">
        <v>0</v>
      </c>
      <c r="Z26" s="15">
        <v>0</v>
      </c>
      <c r="AA26" s="16" t="s">
        <v>156</v>
      </c>
    </row>
    <row r="27" s="2" customFormat="1" ht="294" spans="1:27">
      <c r="A27" s="9" t="s">
        <v>157</v>
      </c>
      <c r="B27" s="9" t="s">
        <v>158</v>
      </c>
      <c r="C27" s="3">
        <f>SUM(D27:H27)</f>
        <v>346820.12</v>
      </c>
      <c r="D27" s="3">
        <v>121827.76</v>
      </c>
      <c r="E27" s="3">
        <v>90000</v>
      </c>
      <c r="F27" s="3">
        <v>9432.36</v>
      </c>
      <c r="G27" s="3">
        <v>21500</v>
      </c>
      <c r="H27" s="3">
        <v>104060</v>
      </c>
      <c r="I27" s="15">
        <v>0</v>
      </c>
      <c r="J27" s="15">
        <v>0</v>
      </c>
      <c r="K27" s="15">
        <v>0</v>
      </c>
      <c r="L27" s="15">
        <v>0</v>
      </c>
      <c r="M27" s="15">
        <v>0</v>
      </c>
      <c r="N27" s="15">
        <v>0</v>
      </c>
      <c r="O27" s="15">
        <f>SUM(P27:T27)</f>
        <v>242760.12</v>
      </c>
      <c r="P27" s="15">
        <v>121827.76</v>
      </c>
      <c r="Q27" s="15">
        <v>0</v>
      </c>
      <c r="R27" s="15">
        <v>21500</v>
      </c>
      <c r="S27" s="15">
        <v>90000</v>
      </c>
      <c r="T27" s="15">
        <f>F27</f>
        <v>9432.36</v>
      </c>
      <c r="U27" s="15">
        <v>104060</v>
      </c>
      <c r="V27" s="15">
        <v>0</v>
      </c>
      <c r="W27" s="15">
        <v>104060</v>
      </c>
      <c r="X27" s="15">
        <v>0</v>
      </c>
      <c r="Y27" s="15">
        <v>0</v>
      </c>
      <c r="Z27" s="15">
        <v>0</v>
      </c>
      <c r="AA27" s="16" t="s">
        <v>159</v>
      </c>
    </row>
    <row r="28" s="2" customFormat="1" spans="1:27">
      <c r="A28" s="9" t="s">
        <v>160</v>
      </c>
      <c r="B28" s="9" t="s">
        <v>161</v>
      </c>
      <c r="C28" s="3">
        <v>139870.4</v>
      </c>
      <c r="D28" s="3">
        <v>139870.4</v>
      </c>
      <c r="E28" s="3">
        <v>0</v>
      </c>
      <c r="F28" s="3">
        <v>0</v>
      </c>
      <c r="G28" s="3">
        <v>0</v>
      </c>
      <c r="H28" s="3">
        <v>0</v>
      </c>
      <c r="I28" s="15" t="s">
        <v>49</v>
      </c>
      <c r="J28" s="15" t="s">
        <v>49</v>
      </c>
      <c r="K28" s="15" t="s">
        <v>49</v>
      </c>
      <c r="L28" s="15" t="s">
        <v>49</v>
      </c>
      <c r="M28" s="15" t="s">
        <v>49</v>
      </c>
      <c r="N28" s="15" t="s">
        <v>49</v>
      </c>
      <c r="O28" s="15" t="s">
        <v>49</v>
      </c>
      <c r="P28" s="15" t="s">
        <v>49</v>
      </c>
      <c r="Q28" s="15" t="s">
        <v>49</v>
      </c>
      <c r="R28" s="15" t="s">
        <v>49</v>
      </c>
      <c r="S28" s="15" t="s">
        <v>49</v>
      </c>
      <c r="T28" s="15" t="s">
        <v>49</v>
      </c>
      <c r="U28" s="15" t="s">
        <v>49</v>
      </c>
      <c r="V28" s="15" t="s">
        <v>49</v>
      </c>
      <c r="W28" s="15" t="s">
        <v>49</v>
      </c>
      <c r="X28" s="15" t="s">
        <v>49</v>
      </c>
      <c r="Y28" s="15" t="s">
        <v>49</v>
      </c>
      <c r="Z28" s="15" t="s">
        <v>49</v>
      </c>
      <c r="AA28" s="14" t="s">
        <v>50</v>
      </c>
    </row>
    <row r="29" s="2" customFormat="1" ht="112" spans="1:27">
      <c r="A29" s="9" t="s">
        <v>162</v>
      </c>
      <c r="B29" s="9" t="s">
        <v>163</v>
      </c>
      <c r="C29" s="3">
        <f>SUM(D29:H29)</f>
        <v>113961.82</v>
      </c>
      <c r="D29" s="3">
        <v>99466.96</v>
      </c>
      <c r="E29" s="3">
        <v>0</v>
      </c>
      <c r="F29" s="3">
        <v>0</v>
      </c>
      <c r="G29" s="3">
        <v>0</v>
      </c>
      <c r="H29" s="3">
        <v>14494.86</v>
      </c>
      <c r="I29" s="15">
        <v>0</v>
      </c>
      <c r="J29" s="15">
        <v>0</v>
      </c>
      <c r="K29" s="15">
        <v>0</v>
      </c>
      <c r="L29" s="15">
        <v>0</v>
      </c>
      <c r="M29" s="15">
        <v>0</v>
      </c>
      <c r="N29" s="15">
        <v>0</v>
      </c>
      <c r="O29" s="15">
        <v>99466.96</v>
      </c>
      <c r="P29" s="15">
        <v>99466.96</v>
      </c>
      <c r="Q29" s="15">
        <v>0</v>
      </c>
      <c r="R29" s="15">
        <v>0</v>
      </c>
      <c r="S29" s="15">
        <v>0</v>
      </c>
      <c r="T29" s="15">
        <v>0</v>
      </c>
      <c r="U29" s="15">
        <v>14494.87</v>
      </c>
      <c r="V29" s="15">
        <v>0</v>
      </c>
      <c r="W29" s="15">
        <v>14494.87</v>
      </c>
      <c r="X29" s="15">
        <v>0</v>
      </c>
      <c r="Y29" s="15">
        <v>0</v>
      </c>
      <c r="Z29" s="15">
        <v>0</v>
      </c>
      <c r="AA29" s="16" t="s">
        <v>164</v>
      </c>
    </row>
    <row r="30" s="5" customFormat="1" spans="1:27">
      <c r="A30" s="13" t="s">
        <v>12</v>
      </c>
      <c r="B30" s="13"/>
      <c r="C30" s="13">
        <f>SUM(C5:C29)</f>
        <v>1557242.84</v>
      </c>
      <c r="D30" s="13">
        <f t="shared" ref="D30:Z30" si="4">SUM(D5:D29)</f>
        <v>1204855.62</v>
      </c>
      <c r="E30" s="13">
        <f t="shared" si="4"/>
        <v>194900</v>
      </c>
      <c r="F30" s="13">
        <f t="shared" si="4"/>
        <v>9432.36</v>
      </c>
      <c r="G30" s="13">
        <f t="shared" si="4"/>
        <v>21500</v>
      </c>
      <c r="H30" s="13">
        <f t="shared" si="4"/>
        <v>126554.86</v>
      </c>
      <c r="I30" s="13">
        <f t="shared" si="4"/>
        <v>355202.64</v>
      </c>
      <c r="J30" s="13">
        <f t="shared" si="4"/>
        <v>323081.16</v>
      </c>
      <c r="K30" s="13">
        <f t="shared" si="4"/>
        <v>0</v>
      </c>
      <c r="L30" s="13">
        <f t="shared" si="4"/>
        <v>0</v>
      </c>
      <c r="M30" s="13">
        <f t="shared" si="4"/>
        <v>32121.48</v>
      </c>
      <c r="N30" s="13">
        <f t="shared" si="4"/>
        <v>0</v>
      </c>
      <c r="O30" s="13">
        <f t="shared" si="4"/>
        <v>652445.08</v>
      </c>
      <c r="P30" s="13">
        <f t="shared" si="4"/>
        <v>531512.72</v>
      </c>
      <c r="Q30" s="13">
        <f t="shared" si="4"/>
        <v>0</v>
      </c>
      <c r="R30" s="13">
        <f t="shared" si="4"/>
        <v>21500</v>
      </c>
      <c r="S30" s="13">
        <f t="shared" si="4"/>
        <v>90000</v>
      </c>
      <c r="T30" s="13">
        <f t="shared" si="4"/>
        <v>9432.36</v>
      </c>
      <c r="U30" s="13">
        <f t="shared" si="4"/>
        <v>265791.39</v>
      </c>
      <c r="V30" s="13">
        <f t="shared" si="4"/>
        <v>86458</v>
      </c>
      <c r="W30" s="13">
        <f t="shared" si="4"/>
        <v>126554.87</v>
      </c>
      <c r="X30" s="13">
        <f t="shared" si="4"/>
        <v>0</v>
      </c>
      <c r="Y30" s="13">
        <f t="shared" si="4"/>
        <v>52778.52</v>
      </c>
      <c r="Z30" s="13">
        <f t="shared" si="4"/>
        <v>0</v>
      </c>
      <c r="AA30" s="13"/>
    </row>
    <row r="31" s="2" customFormat="1" spans="9:26">
      <c r="I31" s="5"/>
      <c r="J31" s="5"/>
      <c r="K31" s="5"/>
      <c r="L31" s="5"/>
      <c r="M31" s="5"/>
      <c r="N31" s="5"/>
      <c r="O31" s="5"/>
      <c r="P31" s="5"/>
      <c r="Q31" s="5"/>
      <c r="R31" s="5"/>
      <c r="S31" s="5"/>
      <c r="T31" s="5"/>
      <c r="U31" s="5"/>
      <c r="V31" s="5"/>
      <c r="W31" s="5"/>
      <c r="X31" s="5"/>
      <c r="Y31" s="5"/>
      <c r="Z31" s="5"/>
    </row>
    <row r="32" s="2" customFormat="1"/>
    <row r="33" s="2" customFormat="1"/>
    <row r="34" s="2" customFormat="1"/>
    <row r="35" s="2" customFormat="1"/>
    <row r="36" s="2" customFormat="1"/>
    <row r="37" s="2" customFormat="1"/>
    <row r="38" s="6" customFormat="1"/>
    <row r="39" s="6" customFormat="1"/>
    <row r="40" s="6" customFormat="1"/>
    <row r="41" s="6" customFormat="1"/>
  </sheetData>
  <autoFilter xmlns:etc="http://www.wps.cn/officeDocument/2017/etCustomData" ref="A4:AB30" etc:filterBottomFollowUsedRange="0">
    <extLst/>
  </autoFilter>
  <mergeCells count="9">
    <mergeCell ref="A1:V1"/>
    <mergeCell ref="W1:Z1"/>
    <mergeCell ref="I2:Z2"/>
    <mergeCell ref="I3:N3"/>
    <mergeCell ref="O3:T3"/>
    <mergeCell ref="U3:Z3"/>
    <mergeCell ref="A30:B30"/>
    <mergeCell ref="AA12:AA17"/>
    <mergeCell ref="A2: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社保税款债权2笔</vt:lpstr>
      <vt:lpstr>常规债权16笔 </vt:lpstr>
      <vt:lpstr>职工债权25笔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李慧芳</dc:creator>
  <cp:lastModifiedBy>醴会慌</cp:lastModifiedBy>
  <dcterms:created xsi:type="dcterms:W3CDTF">2015-06-05T18:17:00Z</dcterms:created>
  <dcterms:modified xsi:type="dcterms:W3CDTF">2024-10-10T06:10:55Z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AE667A910BC644568B334B2DB9E17EB3_12</vt:lpwstr>
  </property>
</Properties>
</file>