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52" windowHeight="104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<sst xmlns="http://schemas.openxmlformats.org/spreadsheetml/2006/main" count="40" uniqueCount="20">
  <si>
    <t>费率</t>
  </si>
  <si>
    <t>差额分档</t>
  </si>
  <si>
    <t>差额定率分档明细</t>
  </si>
  <si>
    <t>费用小计</t>
  </si>
  <si>
    <t>名称</t>
  </si>
  <si>
    <t>基数数据来源</t>
  </si>
  <si>
    <t>基数（元）</t>
  </si>
  <si>
    <t>500万以下</t>
  </si>
  <si>
    <t>1000万以下</t>
  </si>
  <si>
    <t>5000万以下</t>
  </si>
  <si>
    <t>1亿以下</t>
  </si>
  <si>
    <t>2.37亿以下</t>
  </si>
  <si>
    <t>预算编制</t>
  </si>
  <si>
    <t>基数按清算阶段粗略测算的建安费2.37亿考虑</t>
  </si>
  <si>
    <t>结算审计基本费</t>
  </si>
  <si>
    <t>结算审计效益收费</t>
  </si>
  <si>
    <t>基数按2.37亿的2/100考虑</t>
  </si>
  <si>
    <t>6/100</t>
  </si>
  <si>
    <t>/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</si>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</sst>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&quot;.&quot;0,&quot;万元&quot;"/>
  </numFmts>
  <fonts count="22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9">
    <fill>
      <patternFill patternType="none"/>
    </fill>
    <fill>
      <patternFill patternType="gray125"/>
    </fill>
    <fill>
      <patternFill patternType="solid">
        <fgColor theme="6" tint="0.8"/>
        <bgColor indexed="64"/>
      </patternFill>
    </fill>
    <fill>
      <patternFill patternType="solid">
        <fgColor theme="6" tint="0.6"/>
        <bgColor indexed="64"/>
      </patternFill>
    </fill>
    <fill>
      <patternFill patternType="solid">
        <fgColor theme="6" tint="0.4"/>
        <bgColor indexed="64"/>
      </patternFill>
    </fill>
    <fill>
      <patternFill patternType="solid">
        <fgColor theme="7" tint="0.6"/>
        <bgColor indexed="64"/>
      </patternFill>
    </fill>
    <fill>
      <patternFill patternType="solid">
        <fgColor theme="4" tint="0.8"/>
        <bgColor indexed="64"/>
      </patternFill>
    </fill>
    <fill>
      <patternFill patternType="solid">
        <fgColor theme="4" tint="0.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9" borderId="6" applyNumberFormat="0" applyAlignment="0" applyProtection="0">
      <alignment vertical="center"/>
    </xf>
    <xf numFmtId="0" fontId="12" fillId="10" borderId="7" applyNumberFormat="0" applyAlignment="0" applyProtection="0">
      <alignment vertical="center"/>
    </xf>
    <xf numFmtId="0" fontId="13" fillId="10" borderId="6" applyNumberFormat="0" applyAlignment="0" applyProtection="0">
      <alignment vertical="center"/>
    </xf>
    <xf numFmtId="0" fontId="14" fillId="11" borderId="8" applyNumberFormat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76" fontId="0" fillId="0" borderId="0" xfId="0" applyNumberFormat="1">
      <alignment vertical="center"/>
    </xf>
    <xf numFmtId="0" fontId="0" fillId="0" borderId="1" xfId="0" applyBorder="1">
      <alignment vertical="center"/>
    </xf>
    <xf numFmtId="0" fontId="0" fillId="0" borderId="2" xfId="0" applyBorder="1" applyAlignment="1">
      <alignment horizontal="center" vertical="center"/>
    </xf>
    <xf numFmtId="0" fontId="1" fillId="0" borderId="2" xfId="0" applyFont="1" applyBorder="1">
      <alignment vertical="center"/>
    </xf>
    <xf numFmtId="0" fontId="1" fillId="0" borderId="2" xfId="0" applyFont="1" applyBorder="1" applyAlignment="1">
      <alignment horizontal="center" vertical="center"/>
    </xf>
    <xf numFmtId="0" fontId="0" fillId="0" borderId="2" xfId="0" applyBorder="1">
      <alignment vertical="center"/>
    </xf>
    <xf numFmtId="0" fontId="0" fillId="2" borderId="2" xfId="0" applyFill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center"/>
    </xf>
    <xf numFmtId="0" fontId="0" fillId="4" borderId="2" xfId="0" applyFill="1" applyBorder="1" applyAlignment="1">
      <alignment horizontal="center" vertical="center"/>
    </xf>
    <xf numFmtId="0" fontId="0" fillId="5" borderId="2" xfId="0" applyFill="1" applyBorder="1" applyAlignment="1">
      <alignment horizontal="center" vertical="center"/>
    </xf>
    <xf numFmtId="0" fontId="0" fillId="6" borderId="2" xfId="0" applyFill="1" applyBorder="1" applyAlignment="1">
      <alignment horizontal="center" vertical="center"/>
    </xf>
    <xf numFmtId="176" fontId="0" fillId="0" borderId="2" xfId="0" applyNumberFormat="1" applyBorder="1" applyAlignment="1">
      <alignment horizontal="center" vertical="center"/>
    </xf>
    <xf numFmtId="176" fontId="0" fillId="2" borderId="2" xfId="0" applyNumberFormat="1" applyFill="1" applyBorder="1">
      <alignment vertical="center"/>
    </xf>
    <xf numFmtId="176" fontId="2" fillId="3" borderId="2" xfId="0" applyNumberFormat="1" applyFont="1" applyFill="1" applyBorder="1">
      <alignment vertical="center"/>
    </xf>
    <xf numFmtId="176" fontId="0" fillId="4" borderId="2" xfId="0" applyNumberFormat="1" applyFill="1" applyBorder="1">
      <alignment vertical="center"/>
    </xf>
    <xf numFmtId="176" fontId="0" fillId="5" borderId="2" xfId="0" applyNumberFormat="1" applyFill="1" applyBorder="1">
      <alignment vertical="center"/>
    </xf>
    <xf numFmtId="176" fontId="0" fillId="7" borderId="2" xfId="0" applyNumberFormat="1" applyFill="1" applyBorder="1">
      <alignment vertical="center"/>
    </xf>
    <xf numFmtId="176" fontId="0" fillId="0" borderId="2" xfId="0" applyNumberForma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5"/>
  <sheetViews>
    <sheetView tabSelected="1" workbookViewId="0">
      <selection activeCell="B8" sqref="B8"/>
    </sheetView>
  </sheetViews>
  <sheetFormatPr defaultColWidth="8.72566371681416" defaultRowHeight="13.5"/>
  <cols>
    <col min="1" max="1" width="18.3716814159292" customWidth="1"/>
    <col min="2" max="2" width="41.2743362831858" customWidth="1"/>
    <col min="3" max="3" width="12" style="1" customWidth="1"/>
    <col min="4" max="4" width="15.1858407079646" customWidth="1"/>
    <col min="5" max="6" width="11.8141592920354" customWidth="1"/>
    <col min="7" max="7" width="8.53982300884956" customWidth="1"/>
    <col min="8" max="8" width="11.8141592920354" customWidth="1"/>
    <col min="9" max="10" width="10.6371681415929"/>
    <col min="11" max="12" width="11.8141592920354"/>
    <col min="13" max="13" width="12.9115044247788"/>
    <col min="14" max="14" width="10.6371681415929" style="2" customWidth="1"/>
    <col min="15" max="16" width="11.8141592920354" style="2" customWidth="1"/>
    <col min="17" max="17" width="9.53982300884956" style="2" customWidth="1"/>
    <col min="18" max="18" width="11.8141592920354" style="2" customWidth="1"/>
    <col min="19" max="19" width="10.6371681415929" style="2"/>
    <col min="20" max="20" width="8.72566371681416" style="2"/>
  </cols>
  <sheetData>
    <row r="1" ht="38" customHeight="1" spans="2:19">
      <c r="B1" s="3"/>
      <c r="C1" s="4"/>
      <c r="D1" s="4" t="s">
        <v>0</v>
      </c>
      <c r="E1" s="4"/>
      <c r="F1" s="4"/>
      <c r="G1" s="4"/>
      <c r="H1" s="4"/>
      <c r="I1" s="4" t="s">
        <v>1</v>
      </c>
      <c r="J1" s="4"/>
      <c r="K1" s="4"/>
      <c r="L1" s="4"/>
      <c r="M1" s="4"/>
      <c r="N1" s="13" t="s">
        <v>2</v>
      </c>
      <c r="O1" s="13"/>
      <c r="P1" s="13"/>
      <c r="Q1" s="13"/>
      <c r="R1" s="13"/>
      <c r="S1" s="13" t="s">
        <v>3</v>
      </c>
    </row>
    <row r="2" ht="30" customHeight="1" spans="1:19">
      <c r="A2" s="5" t="s">
        <v>4</v>
      </c>
      <c r="B2" s="6" t="s">
        <v>5</v>
      </c>
      <c r="C2" s="4" t="s">
        <v>6</v>
      </c>
      <c r="D2" s="7" t="s">
        <v>7</v>
      </c>
      <c r="E2" s="7" t="s">
        <v>8</v>
      </c>
      <c r="F2" s="7" t="s">
        <v>9</v>
      </c>
      <c r="G2" s="7" t="s">
        <v>10</v>
      </c>
      <c r="H2" s="7" t="s">
        <v>11</v>
      </c>
      <c r="I2" s="4" t="s">
        <v>7</v>
      </c>
      <c r="J2" s="4" t="s">
        <v>8</v>
      </c>
      <c r="K2" s="4" t="s">
        <v>9</v>
      </c>
      <c r="L2" s="4" t="s">
        <v>10</v>
      </c>
      <c r="M2" s="4" t="s">
        <v>11</v>
      </c>
      <c r="N2" s="4" t="s">
        <v>7</v>
      </c>
      <c r="O2" s="4" t="s">
        <v>8</v>
      </c>
      <c r="P2" s="4" t="s">
        <v>9</v>
      </c>
      <c r="Q2" s="4" t="s">
        <v>10</v>
      </c>
      <c r="R2" s="4" t="s">
        <v>11</v>
      </c>
      <c r="S2" s="19"/>
    </row>
    <row r="3" ht="30" customHeight="1" spans="1:19">
      <c r="A3" s="7" t="s">
        <v>12</v>
      </c>
      <c r="B3" s="7" t="s">
        <v>13</v>
      </c>
      <c r="C3" s="4">
        <v>237000000</v>
      </c>
      <c r="D3" s="8">
        <v>3.8</v>
      </c>
      <c r="E3" s="9">
        <v>3.4</v>
      </c>
      <c r="F3" s="10">
        <v>3</v>
      </c>
      <c r="G3" s="11">
        <v>2.4</v>
      </c>
      <c r="H3" s="12">
        <v>2</v>
      </c>
      <c r="I3" s="14">
        <f>5000000</f>
        <v>5000000</v>
      </c>
      <c r="J3" s="15">
        <f>10000000-I3</f>
        <v>5000000</v>
      </c>
      <c r="K3" s="16">
        <f>50000000-10000000</f>
        <v>40000000</v>
      </c>
      <c r="L3" s="17">
        <f>100000000-50000000</f>
        <v>50000000</v>
      </c>
      <c r="M3" s="18">
        <f>237000000-100000000</f>
        <v>137000000</v>
      </c>
      <c r="N3" s="19">
        <f>I3*D3/1000</f>
        <v>19000</v>
      </c>
      <c r="O3" s="19">
        <f>J3*E3/1000</f>
        <v>17000</v>
      </c>
      <c r="P3" s="19">
        <f>K3*F3/1000</f>
        <v>120000</v>
      </c>
      <c r="Q3" s="19">
        <f>L3*G3/1000</f>
        <v>120000</v>
      </c>
      <c r="R3" s="19">
        <f>M3*H3/1000</f>
        <v>274000</v>
      </c>
      <c r="S3" s="19">
        <f>SUM(N3:R3)*0.5</f>
        <v>275000</v>
      </c>
    </row>
    <row r="4" ht="30" customHeight="1" spans="1:19">
      <c r="A4" s="7" t="s">
        <v>14</v>
      </c>
      <c r="B4" s="7" t="s">
        <v>13</v>
      </c>
      <c r="C4" s="13"/>
      <c r="D4" s="8">
        <v>1.8</v>
      </c>
      <c r="E4" s="9">
        <v>1.4</v>
      </c>
      <c r="F4" s="10">
        <v>1.1</v>
      </c>
      <c r="G4" s="11">
        <v>0.9</v>
      </c>
      <c r="H4" s="12">
        <v>0.7</v>
      </c>
      <c r="I4" s="14">
        <f>5000000</f>
        <v>5000000</v>
      </c>
      <c r="J4" s="15">
        <f>10000000-I4</f>
        <v>5000000</v>
      </c>
      <c r="K4" s="16">
        <f>50000000-10000000</f>
        <v>40000000</v>
      </c>
      <c r="L4" s="17">
        <f>100000000-50000000</f>
        <v>50000000</v>
      </c>
      <c r="M4" s="18">
        <f>237000000-100000000</f>
        <v>137000000</v>
      </c>
      <c r="N4" s="19">
        <f>I4*D4/1000</f>
        <v>9000</v>
      </c>
      <c r="O4" s="19">
        <f>J4*E4/1000</f>
        <v>7000</v>
      </c>
      <c r="P4" s="19">
        <f>F4*K4/1000</f>
        <v>44000</v>
      </c>
      <c r="Q4" s="19">
        <f>G4*L4/1000</f>
        <v>45000</v>
      </c>
      <c r="R4" s="19">
        <f>H4*M4/1000</f>
        <v>95900</v>
      </c>
      <c r="S4" s="19">
        <f>SUM(N4:R4)*0.5</f>
        <v>100450</v>
      </c>
    </row>
    <row r="5" ht="30" customHeight="1" spans="1:19">
      <c r="A5" s="7" t="s">
        <v>15</v>
      </c>
      <c r="B5" s="7" t="s">
        <v>16</v>
      </c>
      <c r="C5" s="4">
        <f>C3*0.02</f>
        <v>4740000</v>
      </c>
      <c r="D5" s="4" t="s">
        <v>17</v>
      </c>
      <c r="E5" s="4"/>
      <c r="F5" s="4"/>
      <c r="G5" s="4"/>
      <c r="H5" s="4"/>
      <c r="I5" s="4" t="s">
        <v>18</v>
      </c>
      <c r="J5" s="4" t="s">
        <v>18</v>
      </c>
      <c r="K5" s="4" t="s">
        <v>18</v>
      </c>
      <c r="L5" s="4" t="s">
        <v>18</v>
      </c>
      <c r="M5" s="13" t="s">
        <v>18</v>
      </c>
      <c r="N5" s="4" t="s">
        <v>18</v>
      </c>
      <c r="O5" s="4" t="s">
        <v>18</v>
      </c>
      <c r="P5" s="4" t="s">
        <v>18</v>
      </c>
      <c r="Q5" s="4" t="s">
        <v>18</v>
      </c>
      <c r="R5" s="13" t="s">
        <v>18</v>
      </c>
      <c r="S5" s="19">
        <f>C5*6/100*0.5</f>
        <v>142200</v>
      </c>
    </row>
    <row r="6" ht="30" customHeight="1" spans="1:19">
      <c r="A6" s="4" t="s">
        <v>19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19">
        <f>SUM(S3:S5)</f>
        <v>517650</v>
      </c>
    </row>
    <row r="7" ht="30" customHeight="1"/>
    <row r="8" ht="30" customHeight="1"/>
    <row r="9" ht="30" customHeight="1"/>
    <row r="10" ht="30" customHeight="1"/>
    <row r="11" ht="30" customHeight="1"/>
    <row r="12" ht="30" customHeight="1"/>
    <row r="13" ht="30" customHeight="1"/>
    <row r="14" ht="30" customHeight="1"/>
    <row r="15" ht="30" customHeight="1"/>
  </sheetData>
  <mergeCells count="6">
    <mergeCell ref="D1:H1"/>
    <mergeCell ref="I1:M1"/>
    <mergeCell ref="N1:R1"/>
    <mergeCell ref="D5:H5"/>
    <mergeCell ref="A6:R6"/>
    <mergeCell ref="S1:S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曹雅楠</cp:lastModifiedBy>
  <dcterms:created xsi:type="dcterms:W3CDTF">2025-02-19T03:27:00Z</dcterms:created>
  <dcterms:modified xsi:type="dcterms:W3CDTF">2025-02-20T08:46:27Z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794BC6D83765470C97C5FEF4304E9EA7_13</vt:lpwstr>
  </property>
  <property fmtid="{D5CDD505-2E9C-101B-9397-08002B2CF9AE}" pid="3" name="KSOProductBuildVer">
    <vt:lpwstr>2052-12.1.0.19302</vt:lpwstr>
  </property>
</Properties>
</file>