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500" tabRatio="601"/>
  </bookViews>
  <sheets>
    <sheet name="表决统计票" sheetId="8" r:id="rId1"/>
    <sheet name="表决统计票 (2)" sheetId="10" state="hidden" r:id="rId2"/>
    <sheet name="表决统计票 (分配二次)" sheetId="9" state="hidden" r:id="rId3"/>
  </sheets>
  <definedNames>
    <definedName name="_xlnm._FilterDatabase" localSheetId="0" hidden="1">表决统计票!$A$5:$N$47</definedName>
    <definedName name="_xlnm._FilterDatabase" localSheetId="1" hidden="1">'表决统计票 (2)'!$A$5:$O$36</definedName>
    <definedName name="_xlnm._FilterDatabase" localSheetId="2" hidden="1">'表决统计票 (分配二次)'!$A$5:$H$29</definedName>
    <definedName name="_xlnm.Print_Area" localSheetId="0">表决统计票!$A$1:$N$36</definedName>
    <definedName name="_xlnm.Print_Titles" localSheetId="0">表决统计票!$1:$5</definedName>
    <definedName name="_xlnm.Print_Area" localSheetId="2">'表决统计票 (分配二次)'!$A$1:$G$24</definedName>
    <definedName name="_xlnm.Print_Titles" localSheetId="2">'表决统计票 (分配二次)'!$1:$5</definedName>
    <definedName name="_xlnm.Print_Area" localSheetId="1">'表决统计票 (2)'!$A$1:$N$31</definedName>
    <definedName name="_xlnm.Print_Titles" localSheetId="1">'表决统计票 (2)'!$1:$5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<sst xmlns="http://schemas.openxmlformats.org/spreadsheetml/2006/main" count="232" uniqueCount="122">
  <si>
    <t>苏州迪利氏食品有限公司破产债权破产清算案</t>
  </si>
  <si>
    <r>
      <rPr>
        <b/>
        <sz val="18"/>
        <rFont val="宋体"/>
        <charset val="134"/>
      </rPr>
      <t>第一次债权人会议投票表决一览表</t>
    </r>
  </si>
  <si>
    <r>
      <rPr>
        <sz val="11"/>
        <rFont val="宋体"/>
        <charset val="134"/>
      </rPr>
      <t>单位：元人民币</t>
    </r>
  </si>
  <si>
    <r>
      <rPr>
        <sz val="11"/>
        <rFont val="宋体"/>
        <charset val="134"/>
      </rPr>
      <t>序号</t>
    </r>
  </si>
  <si>
    <t>申报单位名称</t>
  </si>
  <si>
    <r>
      <rPr>
        <sz val="12"/>
        <rFont val="宋体"/>
        <charset val="134"/>
      </rPr>
      <t>债权性质</t>
    </r>
  </si>
  <si>
    <t>债权审定金额</t>
  </si>
  <si>
    <r>
      <rPr>
        <b/>
        <sz val="10"/>
        <rFont val="宋体"/>
        <charset val="134"/>
      </rPr>
      <t>债权人会议表决规则表决结果</t>
    </r>
  </si>
  <si>
    <t>破产财产管理方案表决结果</t>
  </si>
  <si>
    <t>破产财产变价方案表决结果</t>
  </si>
  <si>
    <t>破产财产分配方案表决结果</t>
  </si>
  <si>
    <t>关于苏州迪利氏食品有限公司破产债权管理人诉讼追收债务人股东未缴出资的议案表决结果</t>
  </si>
  <si>
    <r>
      <rPr>
        <sz val="12"/>
        <rFont val="宋体"/>
        <charset val="134"/>
      </rPr>
      <t>赞成</t>
    </r>
  </si>
  <si>
    <r>
      <rPr>
        <sz val="12"/>
        <rFont val="宋体"/>
        <charset val="134"/>
      </rPr>
      <t>反对</t>
    </r>
  </si>
  <si>
    <t>1</t>
  </si>
  <si>
    <t>仲利国际融资租赁有限公司</t>
  </si>
  <si>
    <t>优先债权</t>
  </si>
  <si>
    <t>普通债权</t>
  </si>
  <si>
    <t>2</t>
  </si>
  <si>
    <t>奇瑞徽银汽车金融股份有限公司</t>
  </si>
  <si>
    <t>3</t>
  </si>
  <si>
    <t>国家税务总局相城经济技术开发区税务局</t>
  </si>
  <si>
    <t>税收债权</t>
  </si>
  <si>
    <t>社保债权</t>
  </si>
  <si>
    <t>4</t>
  </si>
  <si>
    <t>苏州刘利军商贸有限公司</t>
  </si>
  <si>
    <t>5</t>
  </si>
  <si>
    <r>
      <rPr>
        <sz val="12"/>
        <rFont val="宋体"/>
        <charset val="134"/>
      </rPr>
      <t>宋萍</t>
    </r>
  </si>
  <si>
    <t>6</t>
  </si>
  <si>
    <r>
      <rPr>
        <sz val="12"/>
        <rFont val="宋体"/>
        <charset val="134"/>
      </rPr>
      <t>苏州绿色大地食品配送有限公司</t>
    </r>
  </si>
  <si>
    <t>7</t>
  </si>
  <si>
    <r>
      <rPr>
        <sz val="12"/>
        <rFont val="宋体"/>
        <charset val="134"/>
      </rPr>
      <t>常熟市隆顺蔬菜配送有限公司</t>
    </r>
  </si>
  <si>
    <t>8</t>
  </si>
  <si>
    <r>
      <rPr>
        <sz val="12"/>
        <rFont val="宋体"/>
        <charset val="134"/>
      </rPr>
      <t>北塘区金润果业水果店</t>
    </r>
  </si>
  <si>
    <t>9</t>
  </si>
  <si>
    <r>
      <rPr>
        <sz val="12"/>
        <rFont val="宋体"/>
        <charset val="134"/>
      </rPr>
      <t>常熟市金春粮油食品有限公司</t>
    </r>
  </si>
  <si>
    <t>10</t>
  </si>
  <si>
    <r>
      <rPr>
        <sz val="12"/>
        <rFont val="宋体"/>
        <charset val="134"/>
      </rPr>
      <t>苏州米其灵餐饮管理有限公司</t>
    </r>
  </si>
  <si>
    <t>11</t>
  </si>
  <si>
    <r>
      <rPr>
        <sz val="12"/>
        <rFont val="宋体"/>
        <charset val="134"/>
      </rPr>
      <t>苏州市裕良仓贸易有限公司</t>
    </r>
  </si>
  <si>
    <t>12</t>
  </si>
  <si>
    <r>
      <rPr>
        <sz val="12"/>
        <rFont val="宋体"/>
        <charset val="134"/>
      </rPr>
      <t>苏州科技城科新文化旅游发展有限公司</t>
    </r>
  </si>
  <si>
    <t>13</t>
  </si>
  <si>
    <r>
      <rPr>
        <sz val="12"/>
        <rFont val="宋体"/>
        <charset val="134"/>
      </rPr>
      <t>东台市苏众源禽业有限公司、吴中区南环桥市场逢欣源农产品经营部</t>
    </r>
  </si>
  <si>
    <t>14</t>
  </si>
  <si>
    <r>
      <rPr>
        <sz val="12"/>
        <rFont val="宋体"/>
        <charset val="134"/>
      </rPr>
      <t>建湖县双龙米业有限公司</t>
    </r>
  </si>
  <si>
    <t>15</t>
  </si>
  <si>
    <r>
      <rPr>
        <sz val="12"/>
        <rFont val="宋体"/>
        <charset val="134"/>
      </rPr>
      <t>苏州易欣食品有限公司</t>
    </r>
  </si>
  <si>
    <t>16</t>
  </si>
  <si>
    <r>
      <rPr>
        <sz val="12"/>
        <rFont val="宋体"/>
        <charset val="134"/>
      </rPr>
      <t>无锡市仙羽仙成商贸有限公司</t>
    </r>
  </si>
  <si>
    <t>17</t>
  </si>
  <si>
    <r>
      <rPr>
        <sz val="12"/>
        <rFont val="宋体"/>
        <charset val="134"/>
      </rPr>
      <t>昆山市玉山镇康泰盛食品商行</t>
    </r>
  </si>
  <si>
    <t>18</t>
  </si>
  <si>
    <r>
      <rPr>
        <sz val="12"/>
        <rFont val="宋体"/>
        <charset val="134"/>
      </rPr>
      <t>苏州市食惠鲜农产品配送有限公司</t>
    </r>
  </si>
  <si>
    <t>19</t>
  </si>
  <si>
    <t>江苏福康源粮油有限公司</t>
  </si>
  <si>
    <t>20</t>
  </si>
  <si>
    <r>
      <rPr>
        <sz val="12"/>
        <rFont val="宋体"/>
        <charset val="134"/>
      </rPr>
      <t>扬州市苏中米业有限公司</t>
    </r>
  </si>
  <si>
    <t>21</t>
  </si>
  <si>
    <r>
      <rPr>
        <sz val="12"/>
        <rFont val="宋体"/>
        <charset val="134"/>
      </rPr>
      <t>苏州大棠厨亿商贸有限公司</t>
    </r>
  </si>
  <si>
    <t>22</t>
  </si>
  <si>
    <r>
      <rPr>
        <sz val="12"/>
        <rFont val="宋体"/>
        <charset val="134"/>
      </rPr>
      <t>上海银行股份有限公司苏州分行</t>
    </r>
  </si>
  <si>
    <t>23</t>
  </si>
  <si>
    <r>
      <rPr>
        <sz val="12"/>
        <rFont val="宋体"/>
        <charset val="134"/>
      </rPr>
      <t>苏州新晋源食品科技有限公司</t>
    </r>
  </si>
  <si>
    <t>24</t>
  </si>
  <si>
    <r>
      <rPr>
        <sz val="12"/>
        <rFont val="宋体"/>
        <charset val="134"/>
      </rPr>
      <t>周亚凤</t>
    </r>
  </si>
  <si>
    <t>25</t>
  </si>
  <si>
    <r>
      <rPr>
        <sz val="12"/>
        <rFont val="宋体"/>
        <charset val="134"/>
      </rPr>
      <t>李怀珍</t>
    </r>
  </si>
  <si>
    <t>26</t>
  </si>
  <si>
    <r>
      <rPr>
        <sz val="12"/>
        <rFont val="宋体"/>
        <charset val="134"/>
      </rPr>
      <t>高慧敏</t>
    </r>
  </si>
  <si>
    <t>27</t>
  </si>
  <si>
    <t>新吴区菜姑娘蔬菜批发经营部</t>
  </si>
  <si>
    <r>
      <rPr>
        <b/>
        <sz val="12"/>
        <rFont val="宋体"/>
        <charset val="134"/>
      </rPr>
      <t>合</t>
    </r>
    <r>
      <rPr>
        <b/>
        <sz val="12"/>
        <rFont val="Times New Roman"/>
        <charset val="134"/>
      </rPr>
      <t xml:space="preserve">    </t>
    </r>
    <r>
      <rPr>
        <b/>
        <sz val="12"/>
        <rFont val="宋体"/>
        <charset val="134"/>
      </rPr>
      <t>计</t>
    </r>
  </si>
  <si>
    <r>
      <rPr>
        <sz val="12"/>
        <rFont val="宋体"/>
        <charset val="134"/>
      </rPr>
      <t>无担保债权金额</t>
    </r>
  </si>
  <si>
    <t>未投票债权人</t>
  </si>
  <si>
    <t>投赞成票债权人</t>
  </si>
  <si>
    <t>投反对票债权人</t>
  </si>
  <si>
    <t>无担保债权投票金额</t>
  </si>
  <si>
    <t>昆山市肥鱼团膳有限公司破产清算案</t>
  </si>
  <si>
    <t>第一次债权人会议投票表决一览表</t>
  </si>
  <si>
    <t>单位：元人民币</t>
  </si>
  <si>
    <t>序号</t>
  </si>
  <si>
    <t>债权性质</t>
  </si>
  <si>
    <t>债权人会议表决规则表决结果</t>
  </si>
  <si>
    <t>关于追究股东出资及股东清算配合责任的议案表决结果</t>
  </si>
  <si>
    <t>赞成</t>
  </si>
  <si>
    <t>反对</t>
  </si>
  <si>
    <t>江苏东大舟律师事务所</t>
  </si>
  <si>
    <t>昆山开发区吾爱粮芯机面店</t>
  </si>
  <si>
    <t>苏州梓豪食品有限公司</t>
  </si>
  <si>
    <t>昆山市玉山镇鑫味森商行</t>
  </si>
  <si>
    <t>昆山市保时杰机械有限公司</t>
  </si>
  <si>
    <t>国家税务总局昆山市税务局</t>
  </si>
  <si>
    <t>社保债权+普通债权</t>
  </si>
  <si>
    <t>昆山市闽安机械工程有限公司</t>
  </si>
  <si>
    <t>昆山市玉山镇车翔副食品批发部</t>
  </si>
  <si>
    <t>溧阳市食锦居餐饮有限公司</t>
  </si>
  <si>
    <t>李大顺</t>
  </si>
  <si>
    <t>胡志光</t>
  </si>
  <si>
    <t>昆山琨要华餐饮服务有限公司</t>
  </si>
  <si>
    <t>昆山市张浦镇华洋电脑设计室</t>
  </si>
  <si>
    <t>郑立堂</t>
  </si>
  <si>
    <t>王彬</t>
  </si>
  <si>
    <t>舒城云辉物业有限公司</t>
  </si>
  <si>
    <t>魏辉平</t>
  </si>
  <si>
    <t>北京盈科（昆山）律师事务所</t>
  </si>
  <si>
    <t>合    计</t>
  </si>
  <si>
    <t>社保债权22969.15元</t>
  </si>
  <si>
    <t xml:space="preserve"> </t>
  </si>
  <si>
    <t>苏州旺成利鞋业有限公司破产清算案</t>
  </si>
  <si>
    <t>第一次债权人会议投票表决一览表(破产财产分配方案)二次</t>
  </si>
  <si>
    <t>弃权</t>
  </si>
  <si>
    <t>吴江市双诚鞋材厂</t>
  </si>
  <si>
    <t>苏州辉献伟鞋业股份有限公司</t>
  </si>
  <si>
    <t>中国建设银行股份有限公司苏州工业园区支行</t>
  </si>
  <si>
    <t>中国工商银行股份有限公司苏州长三角一体化示范区分行</t>
  </si>
  <si>
    <t>中国农业银行股份有限公司苏州长三角一体化示范区分行</t>
  </si>
  <si>
    <t>王林燕</t>
  </si>
  <si>
    <t>吴江明峰聚氨酯制品有限公司</t>
  </si>
  <si>
    <t>苏州市盛百茂鞋材有限公司</t>
  </si>
  <si>
    <t>桐乡市卓美彩印包装有限公司</t>
  </si>
  <si>
    <t>苏州市昇泰鞋材有限公司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</si>
</sst>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2"/>
      <name val="宋体"/>
      <charset val="134"/>
    </font>
    <font>
      <sz val="10"/>
      <name val="宋体"/>
      <charset val="134"/>
    </font>
    <font>
      <sz val="10"/>
      <color rgb="FFFF0000"/>
      <name val="宋体"/>
      <charset val="134"/>
    </font>
    <font>
      <sz val="11"/>
      <name val="宋体"/>
      <charset val="134"/>
    </font>
    <font>
      <b/>
      <sz val="22"/>
      <name val="宋体"/>
      <charset val="134"/>
    </font>
    <font>
      <b/>
      <sz val="18"/>
      <name val="宋体"/>
      <charset val="134"/>
    </font>
    <font>
      <b/>
      <sz val="11"/>
      <name val="宋体"/>
      <charset val="134"/>
    </font>
    <font>
      <b/>
      <sz val="10"/>
      <name val="宋体"/>
      <charset val="134"/>
    </font>
    <font>
      <sz val="12"/>
      <color rgb="FFFF0000"/>
      <name val="宋体"/>
      <charset val="134"/>
    </font>
    <font>
      <sz val="14"/>
      <name val="宋体"/>
      <charset val="134"/>
    </font>
    <font>
      <sz val="10"/>
      <name val="Times New Roman"/>
      <charset val="134"/>
    </font>
    <font>
      <sz val="12"/>
      <name val="Times New Roman"/>
      <charset val="134"/>
    </font>
    <font>
      <b/>
      <sz val="12"/>
      <name val="Times New Roman"/>
      <charset val="134"/>
    </font>
    <font>
      <sz val="14"/>
      <name val="Times New Roman"/>
      <charset val="134"/>
    </font>
    <font>
      <b/>
      <sz val="18"/>
      <name val="Times New Roman"/>
      <charset val="134"/>
    </font>
    <font>
      <b/>
      <sz val="11"/>
      <name val="Times New Roman"/>
      <charset val="134"/>
    </font>
    <font>
      <b/>
      <sz val="12"/>
      <name val="宋体"/>
      <charset val="134"/>
    </font>
    <font>
      <sz val="11"/>
      <name val="Times New Roman"/>
      <charset val="134"/>
    </font>
    <font>
      <b/>
      <sz val="10"/>
      <name val="Times New Roman"/>
      <charset val="134"/>
    </font>
    <font>
      <sz val="11.05"/>
      <color rgb="FF000000"/>
      <name val="Times New Roman"/>
      <charset val="134"/>
    </font>
    <font>
      <sz val="12"/>
      <name val="Times New Roman"/>
      <charset val="0"/>
    </font>
    <font>
      <sz val="12"/>
      <color rgb="FF00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9C0006"/>
      <name val="宋体"/>
      <charset val="134"/>
      <scheme val="minor"/>
    </font>
    <font>
      <sz val="11"/>
      <color rgb="FF0061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right/>
      <top/>
      <bottom style="double">
        <color auto="1"/>
      </bottom>
      <diagonal/>
    </border>
    <border>
      <left/>
      <right/>
      <top style="double">
        <color auto="1"/>
      </top>
      <bottom style="double">
        <color auto="1"/>
      </bottom>
      <diagonal/>
    </border>
    <border>
      <left style="double">
        <color auto="1"/>
      </left>
      <right style="hair">
        <color auto="1"/>
      </right>
      <top style="double">
        <color auto="1"/>
      </top>
      <bottom style="hair">
        <color auto="1"/>
      </bottom>
      <diagonal/>
    </border>
    <border>
      <left style="hair">
        <color auto="1"/>
      </left>
      <right style="hair">
        <color auto="1"/>
      </right>
      <top style="double">
        <color auto="1"/>
      </top>
      <bottom style="hair">
        <color auto="1"/>
      </bottom>
      <diagonal/>
    </border>
    <border>
      <left style="hair">
        <color auto="1"/>
      </left>
      <right/>
      <top style="double">
        <color auto="1"/>
      </top>
      <bottom style="hair">
        <color auto="1"/>
      </bottom>
      <diagonal/>
    </border>
    <border>
      <left/>
      <right/>
      <top style="double">
        <color auto="1"/>
      </top>
      <bottom style="hair">
        <color auto="1"/>
      </bottom>
      <diagonal/>
    </border>
    <border>
      <left/>
      <right style="double">
        <color auto="1"/>
      </right>
      <top style="double">
        <color auto="1"/>
      </top>
      <bottom style="hair">
        <color auto="1"/>
      </bottom>
      <diagonal/>
    </border>
    <border>
      <left style="double">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double">
        <color auto="1"/>
      </right>
      <top style="hair">
        <color auto="1"/>
      </top>
      <bottom style="hair">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auto="1"/>
      </left>
      <right style="hair">
        <color auto="1"/>
      </right>
      <top/>
      <bottom style="double">
        <color auto="1"/>
      </bottom>
      <diagonal/>
    </border>
    <border>
      <left style="hair">
        <color auto="1"/>
      </left>
      <right style="hair">
        <color auto="1"/>
      </right>
      <top/>
      <bottom style="double">
        <color auto="1"/>
      </bottom>
      <diagonal/>
    </border>
    <border>
      <left style="hair">
        <color auto="1"/>
      </left>
      <right style="double">
        <color auto="1"/>
      </right>
      <top/>
      <bottom style="double">
        <color auto="1"/>
      </bottom>
      <diagonal/>
    </border>
    <border>
      <left/>
      <right/>
      <top/>
      <bottom style="hair">
        <color auto="1"/>
      </bottom>
      <diagonal/>
    </border>
    <border>
      <left style="double">
        <color auto="1"/>
      </left>
      <right style="hair">
        <color auto="1"/>
      </right>
      <top style="hair">
        <color auto="1"/>
      </top>
      <bottom style="double">
        <color auto="1"/>
      </bottom>
      <diagonal/>
    </border>
    <border>
      <left style="hair">
        <color auto="1"/>
      </left>
      <right style="hair">
        <color auto="1"/>
      </right>
      <top style="hair">
        <color auto="1"/>
      </top>
      <bottom style="double">
        <color auto="1"/>
      </bottom>
      <diagonal/>
    </border>
    <border>
      <left/>
      <right style="thin">
        <color auto="1"/>
      </right>
      <top style="thin">
        <color auto="1"/>
      </top>
      <bottom/>
      <diagonal/>
    </border>
    <border>
      <left/>
      <right style="thin">
        <color auto="1"/>
      </right>
      <top/>
      <bottom/>
      <diagonal/>
    </border>
    <border>
      <left style="hair">
        <color auto="1"/>
      </left>
      <right style="double">
        <color auto="1"/>
      </right>
      <top style="hair">
        <color auto="1"/>
      </top>
      <bottom style="double">
        <color auto="1"/>
      </bottom>
      <diagonal/>
    </border>
    <border>
      <left style="hair">
        <color auto="1"/>
      </left>
      <right style="double">
        <color auto="1"/>
      </right>
      <top style="double">
        <color auto="1"/>
      </top>
      <bottom style="hair">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22" fillId="0" borderId="0" applyFont="0" applyFill="0" applyBorder="0" applyAlignment="0" applyProtection="0">
      <alignment vertical="center"/>
    </xf>
    <xf numFmtId="41"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2" borderId="23"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4" applyNumberFormat="0" applyFill="0" applyAlignment="0" applyProtection="0">
      <alignment vertical="center"/>
    </xf>
    <xf numFmtId="0" fontId="29" fillId="0" borderId="24" applyNumberFormat="0" applyFill="0" applyAlignment="0" applyProtection="0">
      <alignment vertical="center"/>
    </xf>
    <xf numFmtId="0" fontId="30" fillId="0" borderId="25" applyNumberFormat="0" applyFill="0" applyAlignment="0" applyProtection="0">
      <alignment vertical="center"/>
    </xf>
    <xf numFmtId="0" fontId="30" fillId="0" borderId="0" applyNumberFormat="0" applyFill="0" applyBorder="0" applyAlignment="0" applyProtection="0">
      <alignment vertical="center"/>
    </xf>
    <xf numFmtId="0" fontId="31" fillId="3" borderId="26" applyNumberFormat="0" applyAlignment="0" applyProtection="0">
      <alignment vertical="center"/>
    </xf>
    <xf numFmtId="0" fontId="32" fillId="4" borderId="27" applyNumberFormat="0" applyAlignment="0" applyProtection="0">
      <alignment vertical="center"/>
    </xf>
    <xf numFmtId="0" fontId="33" fillId="4" borderId="26" applyNumberFormat="0" applyAlignment="0" applyProtection="0">
      <alignment vertical="center"/>
    </xf>
    <xf numFmtId="0" fontId="34" fillId="5" borderId="28" applyNumberFormat="0" applyAlignment="0" applyProtection="0">
      <alignment vertical="center"/>
    </xf>
    <xf numFmtId="0" fontId="35" fillId="0" borderId="29" applyNumberFormat="0" applyFill="0" applyAlignment="0" applyProtection="0">
      <alignment vertical="center"/>
    </xf>
    <xf numFmtId="0" fontId="36" fillId="0" borderId="30"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0" fontId="0" fillId="0" borderId="0"/>
    <xf numFmtId="0" fontId="0" fillId="0" borderId="0"/>
    <xf numFmtId="43"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42" fillId="7" borderId="0" applyNumberFormat="0" applyBorder="0" applyAlignment="0" applyProtection="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3" fillId="6" borderId="0" applyNumberFormat="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cellStyleXfs>
  <cellXfs count="12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lignment vertical="center"/>
    </xf>
    <xf numFmtId="43" fontId="1" fillId="0" borderId="0" xfId="0" applyNumberFormat="1" applyFont="1" applyFill="1">
      <alignment vertical="center"/>
    </xf>
    <xf numFmtId="49" fontId="1" fillId="0" borderId="0" xfId="0" applyNumberFormat="1" applyFont="1" applyFill="1" applyAlignment="1">
      <alignment horizontal="center" vertical="center"/>
    </xf>
    <xf numFmtId="0" fontId="1" fillId="0" borderId="0" xfId="0" applyFont="1" applyFill="1" applyAlignment="1">
      <alignment horizontal="right" vertical="center"/>
    </xf>
    <xf numFmtId="0" fontId="1" fillId="0" borderId="0" xfId="0" applyFont="1" applyFill="1">
      <alignment vertical="center"/>
    </xf>
    <xf numFmtId="0" fontId="4" fillId="0" borderId="0" xfId="0" applyFont="1" applyFill="1" applyAlignment="1">
      <alignment horizontal="center" vertical="center"/>
    </xf>
    <xf numFmtId="49" fontId="5" fillId="0" borderId="1" xfId="0" applyNumberFormat="1" applyFont="1" applyFill="1" applyBorder="1" applyAlignment="1">
      <alignment horizontal="center" vertical="center"/>
    </xf>
    <xf numFmtId="49" fontId="6" fillId="0" borderId="0" xfId="0" applyNumberFormat="1" applyFont="1" applyFill="1" applyBorder="1" applyAlignment="1">
      <alignment vertical="center"/>
    </xf>
    <xf numFmtId="49" fontId="3" fillId="0" borderId="2" xfId="0" applyNumberFormat="1" applyFont="1" applyFill="1" applyBorder="1" applyAlignment="1">
      <alignment vertical="center"/>
    </xf>
    <xf numFmtId="49" fontId="3" fillId="0" borderId="3" xfId="0" applyNumberFormat="1" applyFont="1" applyFill="1" applyBorder="1" applyAlignment="1">
      <alignment horizontal="center" vertical="center"/>
    </xf>
    <xf numFmtId="0" fontId="3" fillId="0" borderId="4" xfId="0" applyFont="1" applyFill="1" applyBorder="1" applyAlignment="1">
      <alignment horizontal="center" vertical="center"/>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49" fontId="3" fillId="0" borderId="8" xfId="0" applyNumberFormat="1" applyFont="1" applyFill="1" applyBorder="1" applyAlignment="1">
      <alignment horizontal="center" vertical="center"/>
    </xf>
    <xf numFmtId="0" fontId="3" fillId="0" borderId="9"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9" xfId="0" applyFont="1" applyFill="1" applyBorder="1" applyAlignment="1">
      <alignment horizontal="left" vertical="center" wrapText="1"/>
    </xf>
    <xf numFmtId="43" fontId="1" fillId="0" borderId="9" xfId="0" applyNumberFormat="1" applyFont="1" applyFill="1" applyBorder="1" applyAlignment="1">
      <alignment horizontal="center" vertical="center"/>
    </xf>
    <xf numFmtId="0" fontId="0" fillId="0" borderId="11"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2" xfId="0"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43" fontId="3" fillId="0" borderId="14" xfId="0" applyNumberFormat="1" applyFont="1" applyFill="1" applyBorder="1">
      <alignment vertical="center"/>
    </xf>
    <xf numFmtId="43" fontId="1" fillId="0" borderId="14" xfId="0" applyNumberFormat="1" applyFont="1" applyFill="1" applyBorder="1" applyAlignment="1">
      <alignment horizontal="right" vertical="center"/>
    </xf>
    <xf numFmtId="43" fontId="1" fillId="0" borderId="15" xfId="0" applyNumberFormat="1" applyFont="1" applyFill="1" applyBorder="1" applyAlignment="1">
      <alignment horizontal="right" vertical="center"/>
    </xf>
    <xf numFmtId="10" fontId="1" fillId="0" borderId="0" xfId="0" applyNumberFormat="1" applyFont="1" applyFill="1">
      <alignment vertical="center"/>
    </xf>
    <xf numFmtId="0" fontId="1" fillId="0" borderId="0" xfId="0" applyNumberFormat="1" applyFont="1" applyFill="1" applyAlignment="1">
      <alignment horizontal="right" vertical="center"/>
    </xf>
    <xf numFmtId="0" fontId="1" fillId="0" borderId="0" xfId="0" applyNumberFormat="1" applyFont="1" applyFill="1">
      <alignment vertical="center"/>
    </xf>
    <xf numFmtId="0" fontId="1" fillId="0" borderId="16" xfId="0" applyFont="1" applyFill="1" applyBorder="1">
      <alignment vertical="center"/>
    </xf>
    <xf numFmtId="43" fontId="1" fillId="0" borderId="0" xfId="0" applyNumberFormat="1" applyFont="1" applyFill="1" applyAlignment="1">
      <alignment horizontal="center" vertical="center"/>
    </xf>
    <xf numFmtId="9" fontId="1" fillId="0" borderId="0" xfId="3" applyFont="1" applyFill="1" applyAlignment="1">
      <alignment horizontal="right" vertical="center"/>
    </xf>
    <xf numFmtId="43" fontId="1" fillId="0" borderId="0" xfId="0" applyNumberFormat="1" applyFont="1" applyFill="1" applyAlignment="1">
      <alignment horizontal="right" vertical="center"/>
    </xf>
    <xf numFmtId="0" fontId="0" fillId="0" borderId="0" xfId="0" applyFont="1" applyFill="1" applyAlignment="1">
      <alignment horizontal="center" vertical="center"/>
    </xf>
    <xf numFmtId="0" fontId="8" fillId="0" borderId="0" xfId="0" applyFont="1" applyFill="1" applyAlignment="1">
      <alignment horizontal="center" vertical="center"/>
    </xf>
    <xf numFmtId="0" fontId="0" fillId="0" borderId="0" xfId="0" applyFont="1" applyFill="1">
      <alignment vertical="center"/>
    </xf>
    <xf numFmtId="0" fontId="9" fillId="0" borderId="0" xfId="0" applyFont="1" applyFill="1" applyAlignment="1">
      <alignment horizontal="center" vertical="center"/>
    </xf>
    <xf numFmtId="43" fontId="4" fillId="0" borderId="0" xfId="0" applyNumberFormat="1" applyFont="1" applyFill="1" applyAlignment="1">
      <alignment horizontal="center" vertical="center"/>
    </xf>
    <xf numFmtId="43" fontId="5" fillId="0" borderId="1" xfId="0" applyNumberFormat="1" applyFont="1" applyFill="1" applyBorder="1" applyAlignment="1">
      <alignment horizontal="center" vertical="center"/>
    </xf>
    <xf numFmtId="49" fontId="6" fillId="0" borderId="0" xfId="0" applyNumberFormat="1" applyFont="1" applyFill="1" applyBorder="1" applyAlignment="1">
      <alignment horizontal="center" vertical="center"/>
    </xf>
    <xf numFmtId="43" fontId="6" fillId="0" borderId="0" xfId="0" applyNumberFormat="1" applyFont="1" applyFill="1" applyBorder="1" applyAlignment="1">
      <alignment horizontal="center" vertical="center"/>
    </xf>
    <xf numFmtId="0" fontId="0" fillId="0" borderId="4" xfId="0" applyFont="1" applyFill="1" applyBorder="1" applyAlignment="1">
      <alignment horizontal="center" vertical="center"/>
    </xf>
    <xf numFmtId="0" fontId="7" fillId="0" borderId="4" xfId="0" applyFont="1" applyFill="1" applyBorder="1" applyAlignment="1">
      <alignment horizontal="center" vertical="center"/>
    </xf>
    <xf numFmtId="43"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43" fontId="7" fillId="0" borderId="4" xfId="0" applyNumberFormat="1" applyFont="1" applyFill="1" applyBorder="1" applyAlignment="1">
      <alignment horizontal="center" vertical="center" wrapText="1"/>
    </xf>
    <xf numFmtId="49" fontId="0" fillId="0" borderId="8" xfId="0" applyNumberFormat="1" applyFont="1" applyFill="1" applyBorder="1" applyAlignment="1">
      <alignment horizontal="center" vertical="center"/>
    </xf>
    <xf numFmtId="0" fontId="0" fillId="0" borderId="9" xfId="0" applyFont="1" applyFill="1" applyBorder="1" applyAlignment="1">
      <alignment horizontal="center" vertical="center"/>
    </xf>
    <xf numFmtId="43" fontId="0" fillId="0" borderId="9" xfId="0" applyNumberFormat="1" applyFont="1" applyFill="1" applyBorder="1" applyAlignment="1">
      <alignment horizontal="center" vertical="center"/>
    </xf>
    <xf numFmtId="0" fontId="0" fillId="0" borderId="9" xfId="0" applyFont="1" applyFill="1" applyBorder="1" applyAlignment="1">
      <alignment horizontal="left" vertical="center" wrapText="1"/>
    </xf>
    <xf numFmtId="0" fontId="0" fillId="0" borderId="9" xfId="0" applyFont="1" applyFill="1" applyBorder="1" applyAlignment="1">
      <alignment horizontal="center" vertical="center" wrapText="1"/>
    </xf>
    <xf numFmtId="0" fontId="0" fillId="0" borderId="9" xfId="0" applyFont="1" applyFill="1" applyBorder="1" applyAlignment="1">
      <alignment horizontal="left" vertical="center"/>
    </xf>
    <xf numFmtId="43" fontId="0" fillId="0" borderId="9" xfId="0" applyNumberFormat="1" applyFont="1" applyFill="1" applyBorder="1" applyAlignment="1">
      <alignment horizontal="right" vertical="center"/>
    </xf>
    <xf numFmtId="0" fontId="0" fillId="0" borderId="8" xfId="0" applyFont="1" applyFill="1" applyBorder="1" applyAlignment="1">
      <alignment horizontal="center" vertical="center"/>
    </xf>
    <xf numFmtId="43" fontId="0" fillId="0" borderId="9" xfId="0" applyNumberFormat="1" applyFont="1" applyFill="1" applyBorder="1">
      <alignment vertical="center"/>
    </xf>
    <xf numFmtId="0" fontId="0" fillId="0" borderId="17" xfId="0" applyFont="1" applyFill="1" applyBorder="1" applyAlignment="1">
      <alignment horizontal="center" vertical="center"/>
    </xf>
    <xf numFmtId="0" fontId="0" fillId="0" borderId="18" xfId="0" applyFont="1" applyFill="1" applyBorder="1" applyAlignment="1">
      <alignment horizontal="center" vertical="center"/>
    </xf>
    <xf numFmtId="43" fontId="0" fillId="0" borderId="18" xfId="0" applyNumberFormat="1" applyFont="1" applyFill="1" applyBorder="1">
      <alignment vertical="center"/>
    </xf>
    <xf numFmtId="43" fontId="0" fillId="0" borderId="18" xfId="0" applyNumberFormat="1" applyFont="1" applyFill="1" applyBorder="1" applyAlignment="1">
      <alignment horizontal="right" vertical="center"/>
    </xf>
    <xf numFmtId="43" fontId="0" fillId="0" borderId="0" xfId="0" applyNumberFormat="1" applyFont="1" applyFill="1">
      <alignment vertical="center"/>
    </xf>
    <xf numFmtId="43" fontId="0" fillId="0" borderId="0" xfId="0" applyNumberFormat="1" applyFont="1" applyFill="1" applyAlignment="1">
      <alignment horizontal="right" vertical="center"/>
    </xf>
    <xf numFmtId="43" fontId="0" fillId="0" borderId="0" xfId="0" applyNumberFormat="1" applyFont="1" applyFill="1" applyAlignment="1">
      <alignment horizontal="center" vertical="center"/>
    </xf>
    <xf numFmtId="10" fontId="9" fillId="0" borderId="0" xfId="0" applyNumberFormat="1" applyFont="1" applyFill="1" applyAlignment="1">
      <alignment horizontal="center" vertical="center"/>
    </xf>
    <xf numFmtId="0" fontId="9" fillId="0" borderId="0" xfId="0" applyNumberFormat="1" applyFont="1" applyFill="1" applyAlignment="1">
      <alignment horizontal="center" vertical="center"/>
    </xf>
    <xf numFmtId="10" fontId="0" fillId="0" borderId="0" xfId="0" applyNumberFormat="1" applyFont="1" applyFill="1" applyAlignment="1">
      <alignment horizontal="center" vertical="center"/>
    </xf>
    <xf numFmtId="10" fontId="1" fillId="0" borderId="0" xfId="3" applyNumberFormat="1" applyFont="1" applyFill="1">
      <alignment vertical="center"/>
    </xf>
    <xf numFmtId="176" fontId="1" fillId="0" borderId="0" xfId="0" applyNumberFormat="1" applyFont="1" applyFill="1">
      <alignment vertical="center"/>
    </xf>
    <xf numFmtId="49" fontId="3" fillId="0" borderId="2" xfId="0" applyNumberFormat="1" applyFont="1" applyFill="1" applyBorder="1" applyAlignment="1">
      <alignment horizontal="right" vertical="center"/>
    </xf>
    <xf numFmtId="0" fontId="0" fillId="0" borderId="10" xfId="0" applyFont="1" applyFill="1" applyBorder="1" applyAlignment="1">
      <alignment horizontal="center" vertical="center"/>
    </xf>
    <xf numFmtId="43" fontId="0" fillId="0" borderId="10" xfId="0" applyNumberFormat="1" applyFont="1" applyFill="1" applyBorder="1" applyAlignment="1">
      <alignment horizontal="center" vertical="center"/>
    </xf>
    <xf numFmtId="0" fontId="0" fillId="0" borderId="19" xfId="0" applyFont="1" applyFill="1" applyBorder="1" applyAlignment="1">
      <alignment horizontal="center" vertical="center"/>
    </xf>
    <xf numFmtId="0" fontId="0" fillId="0" borderId="20" xfId="0" applyFont="1" applyFill="1" applyBorder="1" applyAlignment="1">
      <alignment horizontal="center" vertical="center"/>
    </xf>
    <xf numFmtId="0" fontId="0" fillId="0" borderId="20" xfId="0" applyFont="1" applyFill="1" applyBorder="1" applyAlignment="1">
      <alignment horizontal="center" vertical="center" wrapText="1"/>
    </xf>
    <xf numFmtId="43" fontId="0" fillId="0" borderId="10" xfId="0" applyNumberFormat="1" applyFont="1" applyFill="1" applyBorder="1" applyAlignment="1">
      <alignment horizontal="right" vertical="center"/>
    </xf>
    <xf numFmtId="43" fontId="0" fillId="0" borderId="21" xfId="0" applyNumberFormat="1" applyFont="1" applyFill="1" applyBorder="1" applyAlignment="1">
      <alignment horizontal="right"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43" fontId="10" fillId="0" borderId="0" xfId="0" applyNumberFormat="1" applyFont="1" applyFill="1" applyAlignment="1">
      <alignment horizontal="center" vertical="center"/>
    </xf>
    <xf numFmtId="49" fontId="10" fillId="0" borderId="0" xfId="0" applyNumberFormat="1" applyFont="1" applyFill="1" applyAlignment="1">
      <alignment horizontal="center" vertical="center"/>
    </xf>
    <xf numFmtId="0" fontId="10" fillId="0" borderId="0" xfId="0" applyFont="1" applyFill="1" applyAlignment="1">
      <alignment horizontal="right" vertical="center"/>
    </xf>
    <xf numFmtId="0" fontId="4" fillId="0" borderId="0" xfId="0" applyFont="1" applyFill="1" applyAlignment="1">
      <alignment horizontal="right" vertical="center"/>
    </xf>
    <xf numFmtId="49" fontId="14" fillId="0" borderId="0" xfId="0" applyNumberFormat="1" applyFont="1" applyFill="1" applyAlignment="1">
      <alignment horizontal="center" vertical="center"/>
    </xf>
    <xf numFmtId="49" fontId="14" fillId="0" borderId="0" xfId="0" applyNumberFormat="1" applyFont="1" applyFill="1" applyAlignment="1">
      <alignment horizontal="right" vertical="center"/>
    </xf>
    <xf numFmtId="49" fontId="15" fillId="0" borderId="0" xfId="0" applyNumberFormat="1" applyFont="1" applyFill="1" applyBorder="1" applyAlignment="1">
      <alignment horizontal="center" vertical="center"/>
    </xf>
    <xf numFmtId="49" fontId="16" fillId="0" borderId="0" xfId="0" applyNumberFormat="1" applyFont="1" applyFill="1" applyBorder="1" applyAlignment="1">
      <alignment horizontal="center" vertical="center"/>
    </xf>
    <xf numFmtId="49" fontId="15" fillId="0" borderId="0" xfId="0" applyNumberFormat="1" applyFont="1" applyFill="1" applyBorder="1" applyAlignment="1">
      <alignment horizontal="right" vertical="center"/>
    </xf>
    <xf numFmtId="43" fontId="15" fillId="0" borderId="0" xfId="0" applyNumberFormat="1" applyFont="1" applyFill="1" applyBorder="1" applyAlignment="1">
      <alignment horizontal="center" vertical="center"/>
    </xf>
    <xf numFmtId="49" fontId="17" fillId="0" borderId="3" xfId="0" applyNumberFormat="1" applyFont="1" applyFill="1" applyBorder="1" applyAlignment="1">
      <alignment horizontal="center" vertical="center"/>
    </xf>
    <xf numFmtId="0" fontId="11" fillId="0" borderId="4" xfId="0" applyFont="1" applyFill="1" applyBorder="1" applyAlignment="1">
      <alignment horizontal="center" vertical="center"/>
    </xf>
    <xf numFmtId="0" fontId="18" fillId="0" borderId="4" xfId="0" applyFont="1" applyFill="1" applyBorder="1" applyAlignment="1">
      <alignment horizontal="center" vertical="center"/>
    </xf>
    <xf numFmtId="43" fontId="18" fillId="0" borderId="4" xfId="0" applyNumberFormat="1" applyFont="1" applyFill="1" applyBorder="1" applyAlignment="1">
      <alignment horizontal="center" vertical="center"/>
    </xf>
    <xf numFmtId="49" fontId="11" fillId="0" borderId="8" xfId="0" applyNumberFormat="1" applyFont="1" applyFill="1" applyBorder="1" applyAlignment="1">
      <alignment horizontal="center" vertical="center"/>
    </xf>
    <xf numFmtId="0" fontId="11" fillId="0" borderId="9" xfId="0" applyFont="1" applyFill="1" applyBorder="1" applyAlignment="1">
      <alignment horizontal="center" vertical="center"/>
    </xf>
    <xf numFmtId="43" fontId="11" fillId="0" borderId="9" xfId="0" applyNumberFormat="1" applyFont="1" applyFill="1" applyBorder="1" applyAlignment="1">
      <alignment horizontal="center" vertical="center"/>
    </xf>
    <xf numFmtId="0" fontId="9" fillId="0" borderId="9" xfId="0" applyFont="1" applyFill="1" applyBorder="1" applyAlignment="1">
      <alignment horizontal="center" vertical="center" wrapText="1"/>
    </xf>
    <xf numFmtId="4" fontId="11" fillId="0" borderId="9" xfId="0" applyNumberFormat="1" applyFont="1" applyFill="1" applyBorder="1" applyAlignment="1">
      <alignment horizontal="right" vertical="center" wrapText="1"/>
    </xf>
    <xf numFmtId="4" fontId="19" fillId="0" borderId="9" xfId="0" applyNumberFormat="1" applyFont="1" applyBorder="1">
      <alignment vertical="center"/>
    </xf>
    <xf numFmtId="4" fontId="20" fillId="0" borderId="9" xfId="0" applyNumberFormat="1" applyFont="1" applyFill="1" applyBorder="1" applyAlignment="1">
      <alignment horizontal="right" vertical="center" wrapText="1"/>
    </xf>
    <xf numFmtId="0" fontId="11" fillId="0" borderId="9" xfId="0" applyFont="1" applyFill="1" applyBorder="1" applyAlignment="1">
      <alignment horizontal="center" vertical="center" wrapText="1"/>
    </xf>
    <xf numFmtId="4" fontId="21" fillId="0" borderId="9" xfId="0" applyNumberFormat="1" applyFont="1" applyBorder="1" applyAlignment="1">
      <alignment vertical="center" wrapText="1"/>
    </xf>
    <xf numFmtId="0" fontId="16" fillId="0" borderId="17" xfId="0" applyFont="1" applyFill="1" applyBorder="1" applyAlignment="1">
      <alignment horizontal="center" vertical="center"/>
    </xf>
    <xf numFmtId="0" fontId="12" fillId="0" borderId="18" xfId="0" applyFont="1" applyFill="1" applyBorder="1" applyAlignment="1">
      <alignment horizontal="center" vertical="center"/>
    </xf>
    <xf numFmtId="43" fontId="12" fillId="0" borderId="18" xfId="0" applyNumberFormat="1" applyFont="1" applyFill="1" applyBorder="1" applyAlignment="1">
      <alignment horizontal="right" vertical="center"/>
    </xf>
    <xf numFmtId="43" fontId="11" fillId="0" borderId="0" xfId="0" applyNumberFormat="1" applyFont="1" applyFill="1" applyAlignment="1">
      <alignment horizontal="center" vertical="center"/>
    </xf>
    <xf numFmtId="43" fontId="11" fillId="0" borderId="0" xfId="0" applyNumberFormat="1" applyFont="1" applyFill="1" applyAlignment="1">
      <alignment horizontal="right" vertical="center"/>
    </xf>
    <xf numFmtId="0" fontId="13" fillId="0" borderId="0" xfId="0" applyFont="1" applyFill="1" applyAlignment="1">
      <alignment horizontal="right" vertical="center"/>
    </xf>
    <xf numFmtId="10" fontId="13" fillId="0" borderId="0" xfId="0" applyNumberFormat="1" applyFont="1" applyFill="1" applyAlignment="1">
      <alignment horizontal="center" vertical="center"/>
    </xf>
    <xf numFmtId="0" fontId="13" fillId="0" borderId="0" xfId="0" applyNumberFormat="1" applyFont="1" applyFill="1" applyAlignment="1">
      <alignment horizontal="right" vertical="center"/>
    </xf>
    <xf numFmtId="0" fontId="13" fillId="0" borderId="0" xfId="0" applyNumberFormat="1" applyFont="1" applyFill="1" applyAlignment="1">
      <alignment horizontal="center" vertical="center"/>
    </xf>
    <xf numFmtId="43" fontId="13" fillId="0" borderId="0" xfId="0" applyNumberFormat="1" applyFont="1" applyFill="1" applyAlignment="1">
      <alignment horizontal="center" vertical="center"/>
    </xf>
    <xf numFmtId="43" fontId="10" fillId="0" borderId="0" xfId="0" applyNumberFormat="1" applyFont="1" applyFill="1" applyAlignment="1">
      <alignment horizontal="right" vertical="center"/>
    </xf>
    <xf numFmtId="43" fontId="10" fillId="0" borderId="0" xfId="3" applyNumberFormat="1" applyFont="1" applyFill="1" applyAlignment="1">
      <alignment horizontal="center" vertical="center"/>
    </xf>
    <xf numFmtId="49" fontId="17" fillId="0" borderId="1" xfId="0" applyNumberFormat="1" applyFont="1" applyFill="1" applyBorder="1" applyAlignment="1">
      <alignment horizontal="center" vertical="center"/>
    </xf>
    <xf numFmtId="49" fontId="17" fillId="0" borderId="0" xfId="0" applyNumberFormat="1" applyFont="1" applyFill="1" applyAlignment="1">
      <alignment horizontal="center" vertical="center"/>
    </xf>
    <xf numFmtId="0" fontId="18" fillId="0" borderId="4" xfId="0" applyFont="1" applyFill="1" applyBorder="1" applyAlignment="1">
      <alignment horizontal="center" vertical="center" wrapText="1"/>
    </xf>
    <xf numFmtId="0" fontId="18" fillId="0" borderId="22" xfId="0" applyFont="1" applyFill="1" applyBorder="1" applyAlignment="1">
      <alignment horizontal="center" vertical="center" wrapText="1"/>
    </xf>
    <xf numFmtId="0" fontId="11" fillId="0" borderId="10" xfId="0" applyFont="1" applyFill="1" applyBorder="1" applyAlignment="1">
      <alignment horizontal="center" vertical="center"/>
    </xf>
    <xf numFmtId="4" fontId="20" fillId="0" borderId="10" xfId="0" applyNumberFormat="1" applyFont="1" applyFill="1" applyBorder="1" applyAlignment="1">
      <alignment horizontal="right" vertical="center" wrapText="1"/>
    </xf>
    <xf numFmtId="4" fontId="21" fillId="0" borderId="10" xfId="0" applyNumberFormat="1" applyFont="1" applyBorder="1" applyAlignment="1">
      <alignment vertical="center" wrapText="1"/>
    </xf>
    <xf numFmtId="10" fontId="13" fillId="0" borderId="0" xfId="3" applyNumberFormat="1" applyFont="1" applyFill="1" applyAlignment="1">
      <alignment horizontal="center" vertical="center"/>
    </xf>
    <xf numFmtId="9" fontId="10" fillId="0" borderId="0" xfId="3" applyFont="1" applyFill="1" applyAlignment="1">
      <alignment horizontal="center" vertical="center"/>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未申报债权_21" xfId="49"/>
    <cellStyle name="常规_工资_1" xfId="50"/>
    <cellStyle name="千位分隔 12" xfId="51"/>
    <cellStyle name="常规_税金_1" xfId="52"/>
    <cellStyle name="常规 2 2 3" xfId="53"/>
    <cellStyle name="常规 3 2" xfId="54"/>
    <cellStyle name="差_普通债权" xfId="55"/>
    <cellStyle name="常规 10" xfId="56"/>
    <cellStyle name="常规 17" xfId="57"/>
    <cellStyle name="常规 2" xfId="58"/>
    <cellStyle name="常规 3" xfId="59"/>
    <cellStyle name="常规 4" xfId="60"/>
    <cellStyle name="常规 5" xfId="61"/>
    <cellStyle name="常规 7" xfId="62"/>
    <cellStyle name="好_普通债权" xfId="63"/>
    <cellStyle name="千位分隔 2" xfId="64"/>
    <cellStyle name="千位分隔 8" xfId="65"/>
    <cellStyle name="常规_普通债权_31" xfId="66"/>
  </cellStyles>
  <dxfs count="1">
    <dxf>
      <font>
        <color rgb="FF9C0006"/>
      </font>
      <fill>
        <patternFill patternType="solid">
          <bgColor rgb="FFFFC7CE"/>
        </patternFill>
      </fill>
    </dxf>
  </dxf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8"/>
  <sheetViews>
    <sheetView tabSelected="1" view="pageBreakPreview" zoomScale="55" zoomScaleNormal="100" workbookViewId="0">
      <pane ySplit="5" topLeftCell="A31" activePane="bottomLeft" state="frozen"/>
      <selection/>
      <selection pane="bottomLeft" activeCell="E56" sqref="E56"/>
    </sheetView>
  </sheetViews>
  <sheetFormatPr defaultColWidth="13.125" defaultRowHeight="15.6"/>
  <cols>
    <col min="1" max="1" width="4.125" style="85" customWidth="1"/>
    <col min="2" max="2" width="42.7" style="38" customWidth="1"/>
    <col min="3" max="3" width="22.7" style="80" customWidth="1"/>
    <col min="4" max="4" width="18" style="86" customWidth="1"/>
    <col min="5" max="5" width="18.7" style="80" customWidth="1"/>
    <col min="6" max="6" width="18.7" style="84" customWidth="1"/>
    <col min="7" max="12" width="18.7" style="80" customWidth="1"/>
    <col min="13" max="13" width="20" style="80" customWidth="1"/>
    <col min="14" max="14" width="18.475" style="80" customWidth="1"/>
    <col min="15" max="16384" width="13.125" style="80"/>
  </cols>
  <sheetData>
    <row r="1" ht="60" customHeight="1" spans="1:14">
      <c r="A1" s="8" t="s">
        <v>0</v>
      </c>
      <c r="B1" s="8"/>
      <c r="C1" s="8"/>
      <c r="D1" s="87"/>
      <c r="E1" s="8"/>
      <c r="F1" s="8"/>
      <c r="G1" s="8"/>
      <c r="H1" s="8"/>
      <c r="I1" s="8"/>
      <c r="J1" s="8"/>
      <c r="K1" s="8"/>
      <c r="L1" s="8"/>
      <c r="M1" s="8"/>
      <c r="N1" s="8"/>
    </row>
    <row r="2" ht="35" customHeight="1" spans="1:14">
      <c r="A2" s="88" t="s">
        <v>1</v>
      </c>
      <c r="B2" s="88"/>
      <c r="C2" s="88"/>
      <c r="D2" s="89"/>
      <c r="E2" s="88"/>
      <c r="F2" s="88"/>
      <c r="G2" s="88"/>
      <c r="H2" s="88"/>
      <c r="I2" s="88"/>
      <c r="J2" s="88"/>
      <c r="K2" s="88"/>
      <c r="L2" s="88"/>
      <c r="M2" s="88"/>
      <c r="N2" s="88"/>
    </row>
    <row r="3" ht="35" customHeight="1" spans="1:14">
      <c r="A3" s="90"/>
      <c r="B3" s="91"/>
      <c r="C3" s="90"/>
      <c r="D3" s="92"/>
      <c r="E3" s="90"/>
      <c r="F3" s="93"/>
      <c r="G3" s="90"/>
      <c r="H3" s="90"/>
      <c r="I3" s="90"/>
      <c r="J3" s="90"/>
      <c r="K3" s="90"/>
      <c r="L3" s="119"/>
      <c r="M3" s="120"/>
      <c r="N3" s="119" t="s">
        <v>2</v>
      </c>
    </row>
    <row r="4" s="80" customFormat="1" ht="40" customHeight="1" spans="1:14">
      <c r="A4" s="94" t="s">
        <v>3</v>
      </c>
      <c r="B4" s="46" t="s">
        <v>4</v>
      </c>
      <c r="C4" s="95" t="s">
        <v>5</v>
      </c>
      <c r="D4" s="46" t="s">
        <v>6</v>
      </c>
      <c r="E4" s="96" t="s">
        <v>7</v>
      </c>
      <c r="F4" s="97"/>
      <c r="G4" s="47" t="s">
        <v>8</v>
      </c>
      <c r="H4" s="97"/>
      <c r="I4" s="47" t="s">
        <v>9</v>
      </c>
      <c r="J4" s="97"/>
      <c r="K4" s="49" t="s">
        <v>10</v>
      </c>
      <c r="L4" s="121"/>
      <c r="M4" s="49" t="s">
        <v>11</v>
      </c>
      <c r="N4" s="122"/>
    </row>
    <row r="5" s="81" customFormat="1" ht="40" customHeight="1" spans="1:14">
      <c r="A5" s="98"/>
      <c r="B5" s="52"/>
      <c r="C5" s="99"/>
      <c r="D5" s="99"/>
      <c r="E5" s="99" t="s">
        <v>12</v>
      </c>
      <c r="F5" s="100" t="s">
        <v>13</v>
      </c>
      <c r="G5" s="99" t="s">
        <v>12</v>
      </c>
      <c r="H5" s="100" t="s">
        <v>13</v>
      </c>
      <c r="I5" s="99" t="s">
        <v>12</v>
      </c>
      <c r="J5" s="100" t="s">
        <v>13</v>
      </c>
      <c r="K5" s="99" t="s">
        <v>12</v>
      </c>
      <c r="L5" s="99" t="s">
        <v>13</v>
      </c>
      <c r="M5" s="99" t="s">
        <v>12</v>
      </c>
      <c r="N5" s="123" t="s">
        <v>13</v>
      </c>
    </row>
    <row r="6" s="81" customFormat="1" ht="50" customHeight="1" spans="1:14">
      <c r="A6" s="98" t="s">
        <v>14</v>
      </c>
      <c r="B6" s="55" t="s">
        <v>15</v>
      </c>
      <c r="C6" s="101" t="s">
        <v>16</v>
      </c>
      <c r="D6" s="102">
        <v>19651</v>
      </c>
      <c r="E6" s="102">
        <v>19651</v>
      </c>
      <c r="F6" s="103"/>
      <c r="G6" s="102">
        <v>19651</v>
      </c>
      <c r="H6" s="103"/>
      <c r="I6" s="102">
        <v>19651</v>
      </c>
      <c r="J6" s="103"/>
      <c r="K6" s="102">
        <v>19651</v>
      </c>
      <c r="L6" s="103"/>
      <c r="M6" s="102">
        <v>19651</v>
      </c>
      <c r="N6" s="124"/>
    </row>
    <row r="7" s="81" customFormat="1" ht="50" customHeight="1" spans="1:14">
      <c r="A7" s="98"/>
      <c r="B7" s="55"/>
      <c r="C7" s="101" t="s">
        <v>17</v>
      </c>
      <c r="D7" s="102">
        <v>2761635.96</v>
      </c>
      <c r="E7" s="102">
        <v>2761635.96</v>
      </c>
      <c r="F7" s="103"/>
      <c r="G7" s="102">
        <v>2761635.96</v>
      </c>
      <c r="H7" s="103"/>
      <c r="I7" s="102">
        <v>2761635.96</v>
      </c>
      <c r="J7" s="103"/>
      <c r="K7" s="102">
        <v>2761635.96</v>
      </c>
      <c r="L7" s="103"/>
      <c r="M7" s="102">
        <v>2761635.96</v>
      </c>
      <c r="N7" s="124"/>
    </row>
    <row r="8" s="81" customFormat="1" ht="50" customHeight="1" spans="1:14">
      <c r="A8" s="98" t="s">
        <v>18</v>
      </c>
      <c r="B8" s="55" t="s">
        <v>19</v>
      </c>
      <c r="C8" s="101" t="s">
        <v>16</v>
      </c>
      <c r="D8" s="102">
        <v>87710</v>
      </c>
      <c r="E8" s="102">
        <v>87710</v>
      </c>
      <c r="F8" s="100"/>
      <c r="G8" s="102">
        <v>87710</v>
      </c>
      <c r="H8" s="100"/>
      <c r="I8" s="102">
        <v>87710</v>
      </c>
      <c r="J8" s="100"/>
      <c r="K8" s="102">
        <v>87710</v>
      </c>
      <c r="L8" s="100"/>
      <c r="M8" s="102">
        <v>87710</v>
      </c>
      <c r="N8" s="124"/>
    </row>
    <row r="9" s="81" customFormat="1" ht="50" customHeight="1" spans="1:14">
      <c r="A9" s="98" t="s">
        <v>20</v>
      </c>
      <c r="B9" s="55" t="s">
        <v>21</v>
      </c>
      <c r="C9" s="101" t="s">
        <v>22</v>
      </c>
      <c r="D9" s="104">
        <v>9259.98</v>
      </c>
      <c r="E9" s="104">
        <v>9259.98</v>
      </c>
      <c r="F9" s="100"/>
      <c r="G9" s="104">
        <v>9259.98</v>
      </c>
      <c r="H9" s="100"/>
      <c r="I9" s="104">
        <v>9259.98</v>
      </c>
      <c r="J9" s="100"/>
      <c r="K9" s="104">
        <v>9259.98</v>
      </c>
      <c r="L9" s="100"/>
      <c r="M9" s="104">
        <v>9259.98</v>
      </c>
      <c r="N9" s="124"/>
    </row>
    <row r="10" s="81" customFormat="1" ht="50" customHeight="1" spans="1:14">
      <c r="A10" s="98"/>
      <c r="B10" s="55"/>
      <c r="C10" s="101" t="s">
        <v>23</v>
      </c>
      <c r="D10" s="104">
        <v>115146.9</v>
      </c>
      <c r="E10" s="104">
        <v>115146.9</v>
      </c>
      <c r="F10" s="100"/>
      <c r="G10" s="104">
        <v>115146.9</v>
      </c>
      <c r="H10" s="100"/>
      <c r="I10" s="104">
        <v>115146.9</v>
      </c>
      <c r="J10" s="100"/>
      <c r="K10" s="104">
        <v>115146.9</v>
      </c>
      <c r="L10" s="100"/>
      <c r="M10" s="104">
        <v>115146.9</v>
      </c>
      <c r="N10" s="123"/>
    </row>
    <row r="11" s="81" customFormat="1" ht="50" customHeight="1" spans="1:14">
      <c r="A11" s="98"/>
      <c r="B11" s="55"/>
      <c r="C11" s="101" t="s">
        <v>17</v>
      </c>
      <c r="D11" s="102">
        <v>30295.34</v>
      </c>
      <c r="E11" s="102">
        <v>30295.34</v>
      </c>
      <c r="F11" s="100"/>
      <c r="G11" s="102">
        <v>30295.34</v>
      </c>
      <c r="H11" s="100"/>
      <c r="I11" s="102">
        <v>30295.34</v>
      </c>
      <c r="J11" s="100"/>
      <c r="K11" s="102">
        <v>30295.34</v>
      </c>
      <c r="L11" s="100"/>
      <c r="M11" s="102">
        <v>30295.34</v>
      </c>
      <c r="N11" s="123"/>
    </row>
    <row r="12" s="81" customFormat="1" ht="50" customHeight="1" spans="1:14">
      <c r="A12" s="98" t="s">
        <v>24</v>
      </c>
      <c r="B12" s="55" t="s">
        <v>25</v>
      </c>
      <c r="C12" s="101" t="s">
        <v>17</v>
      </c>
      <c r="D12" s="102">
        <v>209470.2</v>
      </c>
      <c r="E12" s="102">
        <v>209470.2</v>
      </c>
      <c r="F12" s="100"/>
      <c r="G12" s="102">
        <v>209470.2</v>
      </c>
      <c r="H12" s="100"/>
      <c r="I12" s="102">
        <v>209470.2</v>
      </c>
      <c r="J12" s="100"/>
      <c r="K12" s="102">
        <v>209470.2</v>
      </c>
      <c r="L12" s="100"/>
      <c r="M12" s="102">
        <v>209470.2</v>
      </c>
      <c r="N12" s="123"/>
    </row>
    <row r="13" s="81" customFormat="1" ht="50" customHeight="1" spans="1:14">
      <c r="A13" s="98" t="s">
        <v>26</v>
      </c>
      <c r="B13" s="105" t="s">
        <v>27</v>
      </c>
      <c r="C13" s="101" t="s">
        <v>17</v>
      </c>
      <c r="D13" s="102">
        <v>650</v>
      </c>
      <c r="E13" s="102">
        <v>650</v>
      </c>
      <c r="F13" s="100"/>
      <c r="G13" s="102">
        <v>650</v>
      </c>
      <c r="H13" s="100"/>
      <c r="I13" s="102">
        <v>650</v>
      </c>
      <c r="J13" s="100"/>
      <c r="K13" s="102">
        <v>650</v>
      </c>
      <c r="L13" s="100"/>
      <c r="M13" s="102">
        <v>650</v>
      </c>
      <c r="N13" s="123"/>
    </row>
    <row r="14" s="81" customFormat="1" ht="50" customHeight="1" spans="1:14">
      <c r="A14" s="98" t="s">
        <v>28</v>
      </c>
      <c r="B14" s="105" t="s">
        <v>29</v>
      </c>
      <c r="C14" s="101" t="s">
        <v>17</v>
      </c>
      <c r="D14" s="102">
        <v>242844</v>
      </c>
      <c r="E14" s="102">
        <v>242844</v>
      </c>
      <c r="F14" s="100"/>
      <c r="G14" s="102">
        <v>242844</v>
      </c>
      <c r="H14" s="100"/>
      <c r="I14" s="102">
        <v>242844</v>
      </c>
      <c r="J14" s="100"/>
      <c r="K14" s="102">
        <v>242844</v>
      </c>
      <c r="L14" s="100"/>
      <c r="M14" s="102">
        <v>242844</v>
      </c>
      <c r="N14" s="123"/>
    </row>
    <row r="15" s="81" customFormat="1" ht="50" customHeight="1" spans="1:14">
      <c r="A15" s="98" t="s">
        <v>30</v>
      </c>
      <c r="B15" s="105" t="s">
        <v>31</v>
      </c>
      <c r="C15" s="101" t="s">
        <v>17</v>
      </c>
      <c r="D15" s="102">
        <v>594090.83</v>
      </c>
      <c r="E15" s="106"/>
      <c r="F15" s="102">
        <v>594090.83</v>
      </c>
      <c r="G15" s="106"/>
      <c r="H15" s="102">
        <v>594090.83</v>
      </c>
      <c r="I15" s="106"/>
      <c r="J15" s="102">
        <v>594090.83</v>
      </c>
      <c r="K15" s="106"/>
      <c r="L15" s="102">
        <v>594090.83</v>
      </c>
      <c r="M15" s="102">
        <v>594090.83</v>
      </c>
      <c r="N15" s="123"/>
    </row>
    <row r="16" s="81" customFormat="1" ht="50" customHeight="1" spans="1:14">
      <c r="A16" s="98" t="s">
        <v>32</v>
      </c>
      <c r="B16" s="105" t="s">
        <v>33</v>
      </c>
      <c r="C16" s="101" t="s">
        <v>17</v>
      </c>
      <c r="D16" s="102">
        <v>31836.4</v>
      </c>
      <c r="E16" s="102">
        <v>31836.4</v>
      </c>
      <c r="F16" s="100"/>
      <c r="G16" s="102">
        <v>31836.4</v>
      </c>
      <c r="H16" s="100"/>
      <c r="I16" s="102">
        <v>31836.4</v>
      </c>
      <c r="J16" s="100"/>
      <c r="K16" s="102">
        <v>31836.4</v>
      </c>
      <c r="L16" s="100"/>
      <c r="M16" s="102">
        <v>31836.4</v>
      </c>
      <c r="N16" s="123"/>
    </row>
    <row r="17" s="81" customFormat="1" ht="50" customHeight="1" spans="1:14">
      <c r="A17" s="98" t="s">
        <v>34</v>
      </c>
      <c r="B17" s="105" t="s">
        <v>35</v>
      </c>
      <c r="C17" s="101" t="s">
        <v>17</v>
      </c>
      <c r="D17" s="102">
        <v>176480.38</v>
      </c>
      <c r="E17" s="102">
        <v>176480.38</v>
      </c>
      <c r="F17" s="100"/>
      <c r="G17" s="102">
        <v>176480.38</v>
      </c>
      <c r="H17" s="100"/>
      <c r="I17" s="102">
        <v>176480.38</v>
      </c>
      <c r="J17" s="100"/>
      <c r="K17" s="102">
        <v>176480.38</v>
      </c>
      <c r="L17" s="100"/>
      <c r="M17" s="102">
        <v>176480.38</v>
      </c>
      <c r="N17" s="123"/>
    </row>
    <row r="18" s="81" customFormat="1" ht="50" customHeight="1" spans="1:14">
      <c r="A18" s="98" t="s">
        <v>36</v>
      </c>
      <c r="B18" s="105" t="s">
        <v>37</v>
      </c>
      <c r="C18" s="101" t="s">
        <v>17</v>
      </c>
      <c r="D18" s="102">
        <v>108101.9</v>
      </c>
      <c r="E18" s="102">
        <v>108101.9</v>
      </c>
      <c r="F18" s="100"/>
      <c r="G18" s="102">
        <v>108101.9</v>
      </c>
      <c r="H18" s="100"/>
      <c r="I18" s="102">
        <v>108101.9</v>
      </c>
      <c r="J18" s="100"/>
      <c r="K18" s="102">
        <v>108101.9</v>
      </c>
      <c r="L18" s="100"/>
      <c r="M18" s="102">
        <v>108101.9</v>
      </c>
      <c r="N18" s="123"/>
    </row>
    <row r="19" s="81" customFormat="1" ht="50" customHeight="1" spans="1:14">
      <c r="A19" s="98" t="s">
        <v>38</v>
      </c>
      <c r="B19" s="105" t="s">
        <v>39</v>
      </c>
      <c r="C19" s="101" t="s">
        <v>17</v>
      </c>
      <c r="D19" s="102">
        <v>505835.43</v>
      </c>
      <c r="E19" s="102">
        <v>505835.43</v>
      </c>
      <c r="F19" s="100"/>
      <c r="G19" s="102">
        <v>505835.43</v>
      </c>
      <c r="H19" s="100"/>
      <c r="I19" s="102">
        <v>505835.43</v>
      </c>
      <c r="J19" s="100"/>
      <c r="K19" s="102">
        <v>505835.43</v>
      </c>
      <c r="L19" s="100"/>
      <c r="M19" s="102">
        <v>505835.43</v>
      </c>
      <c r="N19" s="125"/>
    </row>
    <row r="20" s="81" customFormat="1" ht="50" customHeight="1" spans="1:14">
      <c r="A20" s="98" t="s">
        <v>40</v>
      </c>
      <c r="B20" s="105" t="s">
        <v>41</v>
      </c>
      <c r="C20" s="101" t="s">
        <v>17</v>
      </c>
      <c r="D20" s="102">
        <v>107448.95</v>
      </c>
      <c r="E20" s="102">
        <v>107448.95</v>
      </c>
      <c r="F20" s="100"/>
      <c r="G20" s="102">
        <v>107448.95</v>
      </c>
      <c r="H20" s="100"/>
      <c r="I20" s="102">
        <v>107448.95</v>
      </c>
      <c r="J20" s="100"/>
      <c r="K20" s="102">
        <v>107448.95</v>
      </c>
      <c r="L20" s="100"/>
      <c r="M20" s="102">
        <v>107448.95</v>
      </c>
      <c r="N20" s="125"/>
    </row>
    <row r="21" s="81" customFormat="1" ht="50" customHeight="1" spans="1:14">
      <c r="A21" s="98" t="s">
        <v>42</v>
      </c>
      <c r="B21" s="105" t="s">
        <v>43</v>
      </c>
      <c r="C21" s="101" t="s">
        <v>17</v>
      </c>
      <c r="D21" s="102">
        <v>82985.28</v>
      </c>
      <c r="E21" s="106"/>
      <c r="F21" s="100"/>
      <c r="G21" s="106"/>
      <c r="H21" s="100"/>
      <c r="I21" s="106"/>
      <c r="J21" s="100"/>
      <c r="K21" s="106"/>
      <c r="L21" s="100"/>
      <c r="M21" s="106"/>
      <c r="N21" s="123"/>
    </row>
    <row r="22" s="81" customFormat="1" ht="50" customHeight="1" spans="1:14">
      <c r="A22" s="98" t="s">
        <v>44</v>
      </c>
      <c r="B22" s="105" t="s">
        <v>45</v>
      </c>
      <c r="C22" s="101" t="s">
        <v>17</v>
      </c>
      <c r="D22" s="102">
        <v>161400</v>
      </c>
      <c r="E22" s="102">
        <v>161400</v>
      </c>
      <c r="F22" s="100"/>
      <c r="G22" s="102">
        <v>161400</v>
      </c>
      <c r="H22" s="100"/>
      <c r="I22" s="102">
        <v>161400</v>
      </c>
      <c r="J22" s="100"/>
      <c r="K22" s="102">
        <v>161400</v>
      </c>
      <c r="L22" s="106"/>
      <c r="M22" s="102">
        <v>161400</v>
      </c>
      <c r="N22" s="125"/>
    </row>
    <row r="23" s="81" customFormat="1" ht="50" customHeight="1" spans="1:14">
      <c r="A23" s="98" t="s">
        <v>46</v>
      </c>
      <c r="B23" s="105" t="s">
        <v>47</v>
      </c>
      <c r="C23" s="101" t="s">
        <v>17</v>
      </c>
      <c r="D23" s="102">
        <v>745087.54</v>
      </c>
      <c r="E23" s="106"/>
      <c r="F23" s="100"/>
      <c r="G23" s="106"/>
      <c r="H23" s="100"/>
      <c r="I23" s="106"/>
      <c r="J23" s="100"/>
      <c r="K23" s="106"/>
      <c r="L23" s="106"/>
      <c r="M23" s="100"/>
      <c r="N23" s="125"/>
    </row>
    <row r="24" s="81" customFormat="1" ht="50" customHeight="1" spans="1:14">
      <c r="A24" s="98" t="s">
        <v>48</v>
      </c>
      <c r="B24" s="105" t="s">
        <v>49</v>
      </c>
      <c r="C24" s="101" t="s">
        <v>17</v>
      </c>
      <c r="D24" s="102">
        <v>88162</v>
      </c>
      <c r="E24" s="102">
        <v>88162</v>
      </c>
      <c r="F24" s="100"/>
      <c r="G24" s="102">
        <v>88162</v>
      </c>
      <c r="H24" s="100"/>
      <c r="I24" s="102">
        <v>88162</v>
      </c>
      <c r="J24" s="100"/>
      <c r="K24" s="102">
        <v>88162</v>
      </c>
      <c r="L24" s="106"/>
      <c r="M24" s="102">
        <v>88162</v>
      </c>
      <c r="N24" s="125"/>
    </row>
    <row r="25" s="81" customFormat="1" ht="50" customHeight="1" spans="1:14">
      <c r="A25" s="98" t="s">
        <v>50</v>
      </c>
      <c r="B25" s="105" t="s">
        <v>51</v>
      </c>
      <c r="C25" s="101" t="s">
        <v>17</v>
      </c>
      <c r="D25" s="102">
        <v>40000</v>
      </c>
      <c r="E25" s="102">
        <v>40000</v>
      </c>
      <c r="F25" s="100"/>
      <c r="G25" s="102">
        <v>40000</v>
      </c>
      <c r="H25" s="100"/>
      <c r="I25" s="102">
        <v>40000</v>
      </c>
      <c r="J25" s="100"/>
      <c r="K25" s="102">
        <v>40000</v>
      </c>
      <c r="L25" s="106"/>
      <c r="M25" s="102">
        <v>40000</v>
      </c>
      <c r="N25" s="125"/>
    </row>
    <row r="26" s="81" customFormat="1" ht="50" customHeight="1" spans="1:14">
      <c r="A26" s="98" t="s">
        <v>52</v>
      </c>
      <c r="B26" s="105" t="s">
        <v>53</v>
      </c>
      <c r="C26" s="101" t="s">
        <v>17</v>
      </c>
      <c r="D26" s="102">
        <v>366363.81</v>
      </c>
      <c r="E26" s="102">
        <v>366363.81</v>
      </c>
      <c r="F26" s="100"/>
      <c r="G26" s="102">
        <v>366363.81</v>
      </c>
      <c r="H26" s="100"/>
      <c r="I26" s="102">
        <v>366363.81</v>
      </c>
      <c r="J26" s="100"/>
      <c r="K26" s="102">
        <v>366363.81</v>
      </c>
      <c r="L26" s="106"/>
      <c r="M26" s="102">
        <v>366363.81</v>
      </c>
      <c r="N26" s="125"/>
    </row>
    <row r="27" s="81" customFormat="1" ht="50" customHeight="1" spans="1:14">
      <c r="A27" s="98" t="s">
        <v>54</v>
      </c>
      <c r="B27" s="55" t="s">
        <v>55</v>
      </c>
      <c r="C27" s="101" t="s">
        <v>17</v>
      </c>
      <c r="D27" s="102">
        <v>139070</v>
      </c>
      <c r="E27" s="102">
        <v>139070</v>
      </c>
      <c r="F27" s="100"/>
      <c r="G27" s="102">
        <v>139070</v>
      </c>
      <c r="H27" s="100"/>
      <c r="I27" s="102">
        <v>139070</v>
      </c>
      <c r="J27" s="100"/>
      <c r="K27" s="102">
        <v>139070</v>
      </c>
      <c r="L27" s="106"/>
      <c r="M27" s="102">
        <v>139070</v>
      </c>
      <c r="N27" s="125"/>
    </row>
    <row r="28" s="81" customFormat="1" ht="50" customHeight="1" spans="1:14">
      <c r="A28" s="98" t="s">
        <v>56</v>
      </c>
      <c r="B28" s="105" t="s">
        <v>57</v>
      </c>
      <c r="C28" s="101" t="s">
        <v>17</v>
      </c>
      <c r="D28" s="102">
        <v>85100</v>
      </c>
      <c r="E28" s="106"/>
      <c r="F28" s="100"/>
      <c r="G28" s="106"/>
      <c r="H28" s="100"/>
      <c r="I28" s="106"/>
      <c r="J28" s="100"/>
      <c r="K28" s="106"/>
      <c r="L28" s="106"/>
      <c r="M28" s="100"/>
      <c r="N28" s="125"/>
    </row>
    <row r="29" s="81" customFormat="1" ht="50" customHeight="1" spans="1:14">
      <c r="A29" s="98" t="s">
        <v>58</v>
      </c>
      <c r="B29" s="105" t="s">
        <v>59</v>
      </c>
      <c r="C29" s="101" t="s">
        <v>17</v>
      </c>
      <c r="D29" s="102">
        <v>175894.69</v>
      </c>
      <c r="E29" s="102">
        <v>175894.69</v>
      </c>
      <c r="F29" s="100"/>
      <c r="G29" s="102">
        <v>175894.69</v>
      </c>
      <c r="H29" s="100"/>
      <c r="I29" s="102">
        <v>175894.69</v>
      </c>
      <c r="J29" s="100"/>
      <c r="K29" s="102">
        <v>175894.69</v>
      </c>
      <c r="L29" s="106"/>
      <c r="M29" s="102">
        <v>175894.69</v>
      </c>
      <c r="N29" s="125"/>
    </row>
    <row r="30" s="81" customFormat="1" ht="50" customHeight="1" spans="1:14">
      <c r="A30" s="98" t="s">
        <v>60</v>
      </c>
      <c r="B30" s="105" t="s">
        <v>61</v>
      </c>
      <c r="C30" s="101" t="s">
        <v>17</v>
      </c>
      <c r="D30" s="102">
        <v>2045665.23</v>
      </c>
      <c r="E30" s="106"/>
      <c r="F30" s="100"/>
      <c r="G30" s="106"/>
      <c r="H30" s="100"/>
      <c r="I30" s="106"/>
      <c r="J30" s="100"/>
      <c r="K30" s="106"/>
      <c r="L30" s="106"/>
      <c r="M30" s="100"/>
      <c r="N30" s="125"/>
    </row>
    <row r="31" s="81" customFormat="1" ht="50" customHeight="1" spans="1:14">
      <c r="A31" s="98" t="s">
        <v>62</v>
      </c>
      <c r="B31" s="105" t="s">
        <v>63</v>
      </c>
      <c r="C31" s="101" t="s">
        <v>17</v>
      </c>
      <c r="D31" s="102">
        <v>111983.08</v>
      </c>
      <c r="E31" s="102">
        <v>111983.08</v>
      </c>
      <c r="F31" s="100"/>
      <c r="G31" s="102">
        <v>111983.08</v>
      </c>
      <c r="H31" s="100"/>
      <c r="I31" s="102">
        <v>111983.08</v>
      </c>
      <c r="J31" s="100"/>
      <c r="K31" s="102">
        <v>111983.08</v>
      </c>
      <c r="L31" s="106"/>
      <c r="M31" s="102">
        <v>111983.08</v>
      </c>
      <c r="N31" s="125"/>
    </row>
    <row r="32" s="81" customFormat="1" ht="50" customHeight="1" spans="1:14">
      <c r="A32" s="98" t="s">
        <v>64</v>
      </c>
      <c r="B32" s="105" t="s">
        <v>65</v>
      </c>
      <c r="C32" s="101" t="s">
        <v>17</v>
      </c>
      <c r="D32" s="102">
        <v>172.97</v>
      </c>
      <c r="E32" s="102">
        <v>172.97</v>
      </c>
      <c r="F32" s="100"/>
      <c r="G32" s="102">
        <v>172.97</v>
      </c>
      <c r="H32" s="100"/>
      <c r="I32" s="102">
        <v>172.97</v>
      </c>
      <c r="J32" s="100"/>
      <c r="K32" s="102">
        <v>172.97</v>
      </c>
      <c r="L32" s="106"/>
      <c r="M32" s="100"/>
      <c r="N32" s="125"/>
    </row>
    <row r="33" s="81" customFormat="1" ht="50" customHeight="1" spans="1:14">
      <c r="A33" s="98" t="s">
        <v>66</v>
      </c>
      <c r="B33" s="105" t="s">
        <v>67</v>
      </c>
      <c r="C33" s="101" t="s">
        <v>17</v>
      </c>
      <c r="D33" s="102">
        <v>35.41</v>
      </c>
      <c r="E33" s="106"/>
      <c r="F33" s="100"/>
      <c r="G33" s="106"/>
      <c r="H33" s="100"/>
      <c r="I33" s="106"/>
      <c r="J33" s="100"/>
      <c r="K33" s="106"/>
      <c r="L33" s="106"/>
      <c r="M33" s="100"/>
      <c r="N33" s="125"/>
    </row>
    <row r="34" s="81" customFormat="1" ht="50" customHeight="1" spans="1:14">
      <c r="A34" s="98" t="s">
        <v>68</v>
      </c>
      <c r="B34" s="105" t="s">
        <v>69</v>
      </c>
      <c r="C34" s="101" t="s">
        <v>17</v>
      </c>
      <c r="D34" s="102">
        <v>97950</v>
      </c>
      <c r="E34" s="102">
        <v>97950</v>
      </c>
      <c r="F34" s="100"/>
      <c r="G34" s="102">
        <v>97950</v>
      </c>
      <c r="H34" s="100"/>
      <c r="I34" s="102">
        <v>97950</v>
      </c>
      <c r="J34" s="100"/>
      <c r="K34" s="102">
        <v>97950</v>
      </c>
      <c r="L34" s="106"/>
      <c r="M34" s="100"/>
      <c r="N34" s="125"/>
    </row>
    <row r="35" s="81" customFormat="1" ht="50" customHeight="1" spans="1:14">
      <c r="A35" s="98" t="s">
        <v>70</v>
      </c>
      <c r="B35" s="55" t="s">
        <v>71</v>
      </c>
      <c r="C35" s="101" t="s">
        <v>17</v>
      </c>
      <c r="D35" s="102">
        <v>306773.2</v>
      </c>
      <c r="E35" s="102">
        <v>306773.2</v>
      </c>
      <c r="F35" s="100"/>
      <c r="G35" s="102">
        <v>306773.2</v>
      </c>
      <c r="H35" s="100"/>
      <c r="I35" s="102">
        <v>306773.2</v>
      </c>
      <c r="J35" s="100"/>
      <c r="K35" s="102">
        <v>306773.2</v>
      </c>
      <c r="L35" s="106"/>
      <c r="M35" s="102">
        <v>306773.2</v>
      </c>
      <c r="N35" s="125"/>
    </row>
    <row r="36" s="82" customFormat="1" ht="55" customHeight="1" spans="1:14">
      <c r="A36" s="107" t="s">
        <v>72</v>
      </c>
      <c r="B36" s="108"/>
      <c r="C36" s="108"/>
      <c r="D36" s="109">
        <f>SUM(D6:D35)</f>
        <v>9447100.48</v>
      </c>
      <c r="E36" s="109">
        <f t="shared" ref="E36:N36" si="0">SUM(E6:E35)</f>
        <v>5894136.19</v>
      </c>
      <c r="F36" s="109">
        <f t="shared" si="0"/>
        <v>594090.83</v>
      </c>
      <c r="G36" s="109">
        <f t="shared" si="0"/>
        <v>5894136.19</v>
      </c>
      <c r="H36" s="109">
        <f t="shared" si="0"/>
        <v>594090.83</v>
      </c>
      <c r="I36" s="109">
        <f t="shared" si="0"/>
        <v>5894136.19</v>
      </c>
      <c r="J36" s="109">
        <f t="shared" si="0"/>
        <v>594090.83</v>
      </c>
      <c r="K36" s="109">
        <f t="shared" si="0"/>
        <v>5894136.19</v>
      </c>
      <c r="L36" s="109">
        <f t="shared" si="0"/>
        <v>594090.83</v>
      </c>
      <c r="M36" s="109">
        <f t="shared" si="0"/>
        <v>6390104.05</v>
      </c>
      <c r="N36" s="109">
        <f t="shared" si="0"/>
        <v>0</v>
      </c>
    </row>
    <row r="37" s="81" customFormat="1" ht="25" hidden="1" customHeight="1" spans="2:14">
      <c r="B37" s="38"/>
      <c r="C37" s="110" t="s">
        <v>73</v>
      </c>
      <c r="D37" s="111">
        <f>SUM(D11:D35)+D7</f>
        <v>9215332.6</v>
      </c>
      <c r="E37" s="111">
        <f t="shared" ref="E37:N37" si="1">SUM(E11:E35)+E7</f>
        <v>5662368.31</v>
      </c>
      <c r="F37" s="111">
        <f t="shared" si="1"/>
        <v>594090.83</v>
      </c>
      <c r="G37" s="111">
        <f t="shared" si="1"/>
        <v>5662368.31</v>
      </c>
      <c r="H37" s="111">
        <f t="shared" si="1"/>
        <v>594090.83</v>
      </c>
      <c r="I37" s="111">
        <f t="shared" si="1"/>
        <v>5662368.31</v>
      </c>
      <c r="J37" s="111">
        <f t="shared" si="1"/>
        <v>594090.83</v>
      </c>
      <c r="K37" s="111">
        <f t="shared" si="1"/>
        <v>5662368.31</v>
      </c>
      <c r="L37" s="111">
        <f t="shared" si="1"/>
        <v>594090.83</v>
      </c>
      <c r="M37" s="111">
        <f t="shared" si="1"/>
        <v>6158336.17</v>
      </c>
      <c r="N37" s="111">
        <f t="shared" si="1"/>
        <v>0</v>
      </c>
    </row>
    <row r="38" s="83" customFormat="1" ht="25" hidden="1" customHeight="1" spans="2:13">
      <c r="B38" s="38"/>
      <c r="D38" s="112"/>
      <c r="E38" s="113"/>
      <c r="F38" s="113"/>
      <c r="G38" s="113"/>
      <c r="H38" s="113"/>
      <c r="I38" s="113"/>
      <c r="J38" s="113"/>
      <c r="K38" s="113"/>
      <c r="L38" s="113"/>
      <c r="M38" s="113"/>
    </row>
    <row r="39" s="83" customFormat="1" ht="25" hidden="1" customHeight="1" spans="2:13">
      <c r="B39" s="38" t="s">
        <v>74</v>
      </c>
      <c r="D39" s="112"/>
      <c r="F39" s="113"/>
      <c r="H39" s="113"/>
      <c r="I39" s="113"/>
      <c r="J39" s="113"/>
      <c r="L39" s="113"/>
      <c r="M39" s="113"/>
    </row>
    <row r="40" s="83" customFormat="1" ht="25" hidden="1" customHeight="1" spans="2:14">
      <c r="B40" s="38" t="s">
        <v>75</v>
      </c>
      <c r="D40" s="114"/>
      <c r="E40" s="115">
        <v>21</v>
      </c>
      <c r="F40" s="113">
        <f>E40/22</f>
        <v>0.954545454545455</v>
      </c>
      <c r="G40" s="115">
        <v>21</v>
      </c>
      <c r="H40" s="113">
        <f>G40/22</f>
        <v>0.954545454545455</v>
      </c>
      <c r="I40" s="115">
        <v>21</v>
      </c>
      <c r="J40" s="113">
        <f>I40/22</f>
        <v>0.954545454545455</v>
      </c>
      <c r="K40" s="115">
        <v>21</v>
      </c>
      <c r="L40" s="113">
        <f>K40/22</f>
        <v>0.954545454545455</v>
      </c>
      <c r="M40" s="115">
        <v>20</v>
      </c>
      <c r="N40" s="126">
        <f>M40/22</f>
        <v>0.909090909090909</v>
      </c>
    </row>
    <row r="41" s="83" customFormat="1" ht="25" hidden="1" customHeight="1" spans="2:14">
      <c r="B41" s="38" t="s">
        <v>76</v>
      </c>
      <c r="D41" s="114"/>
      <c r="E41" s="115">
        <v>1</v>
      </c>
      <c r="F41" s="113">
        <f>E41/22</f>
        <v>0.0454545454545455</v>
      </c>
      <c r="G41" s="115">
        <v>1</v>
      </c>
      <c r="H41" s="113">
        <f>G41/22</f>
        <v>0.0454545454545455</v>
      </c>
      <c r="I41" s="115">
        <v>1</v>
      </c>
      <c r="J41" s="113">
        <f>I41/22</f>
        <v>0.0454545454545455</v>
      </c>
      <c r="K41" s="115">
        <v>1</v>
      </c>
      <c r="L41" s="113">
        <f>K41/22</f>
        <v>0.0454545454545455</v>
      </c>
      <c r="M41" s="115">
        <v>0</v>
      </c>
      <c r="N41" s="126">
        <f>M41/22</f>
        <v>0</v>
      </c>
    </row>
    <row r="42" s="83" customFormat="1" ht="25" hidden="1" customHeight="1" spans="2:14">
      <c r="B42" s="38" t="s">
        <v>77</v>
      </c>
      <c r="D42" s="112"/>
      <c r="E42" s="116">
        <f>E37</f>
        <v>5662368.31</v>
      </c>
      <c r="F42" s="113">
        <f>E42/D37</f>
        <v>0.614450780647895</v>
      </c>
      <c r="G42" s="116">
        <f>E37</f>
        <v>5662368.31</v>
      </c>
      <c r="H42" s="113">
        <f>G42/D37</f>
        <v>0.614450780647895</v>
      </c>
      <c r="I42" s="116">
        <f>G37</f>
        <v>5662368.31</v>
      </c>
      <c r="J42" s="113">
        <f>I42/D37</f>
        <v>0.614450780647895</v>
      </c>
      <c r="K42" s="116">
        <f>K37</f>
        <v>5662368.31</v>
      </c>
      <c r="L42" s="113">
        <f>K42/D37</f>
        <v>0.614450780647895</v>
      </c>
      <c r="M42" s="116">
        <f>M37</f>
        <v>6158336.17</v>
      </c>
      <c r="N42" s="126">
        <f>M42/D37</f>
        <v>0.66827063518033</v>
      </c>
    </row>
    <row r="43" hidden="1" spans="4:13">
      <c r="D43" s="117"/>
      <c r="E43" s="84"/>
      <c r="G43" s="84"/>
      <c r="H43" s="84"/>
      <c r="I43" s="84"/>
      <c r="J43" s="84"/>
      <c r="K43" s="127"/>
      <c r="L43" s="84"/>
      <c r="M43" s="84"/>
    </row>
    <row r="44" s="84" customFormat="1" hidden="1" spans="2:5">
      <c r="B44" s="66"/>
      <c r="D44" s="117"/>
      <c r="E44" s="118"/>
    </row>
    <row r="45" s="84" customFormat="1" hidden="1" spans="2:5">
      <c r="B45" s="66"/>
      <c r="D45" s="117"/>
      <c r="E45" s="118"/>
    </row>
    <row r="46" hidden="1" spans="5:5">
      <c r="E46" s="84"/>
    </row>
    <row r="47" hidden="1" spans="5:5">
      <c r="E47" s="84"/>
    </row>
    <row r="48" ht="16.35"/>
  </sheetData>
  <autoFilter xmlns:etc="http://www.wps.cn/officeDocument/2017/etCustomData" ref="A5:N47" etc:filterBottomFollowUsedRange="0">
    <extLst/>
  </autoFilter>
  <mergeCells count="16">
    <mergeCell ref="A1:N1"/>
    <mergeCell ref="A2:N2"/>
    <mergeCell ref="E4:F4"/>
    <mergeCell ref="G4:H4"/>
    <mergeCell ref="I4:J4"/>
    <mergeCell ref="K4:L4"/>
    <mergeCell ref="M4:N4"/>
    <mergeCell ref="A36:C36"/>
    <mergeCell ref="A4:A5"/>
    <mergeCell ref="A6:A7"/>
    <mergeCell ref="A9:A11"/>
    <mergeCell ref="B4:B5"/>
    <mergeCell ref="B6:B7"/>
    <mergeCell ref="B9:B11"/>
    <mergeCell ref="C4:C5"/>
    <mergeCell ref="D4:D5"/>
  </mergeCells>
  <conditionalFormatting sqref="B6">
    <cfRule type="duplicateValues" dxfId="0" priority="13" stopIfTrue="1"/>
  </conditionalFormatting>
  <conditionalFormatting sqref="B8">
    <cfRule type="duplicateValues" dxfId="0" priority="11"/>
    <cfRule type="duplicateValues" dxfId="0" priority="12" stopIfTrue="1"/>
  </conditionalFormatting>
  <conditionalFormatting sqref="B9">
    <cfRule type="duplicateValues" dxfId="0" priority="10" stopIfTrue="1"/>
  </conditionalFormatting>
  <conditionalFormatting sqref="B32">
    <cfRule type="duplicateValues" dxfId="0" priority="2"/>
    <cfRule type="duplicateValues" dxfId="0" priority="3" stopIfTrue="1"/>
  </conditionalFormatting>
  <conditionalFormatting sqref="B34">
    <cfRule type="duplicateValues" dxfId="0" priority="4"/>
    <cfRule type="duplicateValues" dxfId="0" priority="5" stopIfTrue="1"/>
  </conditionalFormatting>
  <conditionalFormatting sqref="B$1:B$1048576">
    <cfRule type="duplicateValues" dxfId="0" priority="1"/>
  </conditionalFormatting>
  <conditionalFormatting sqref="B12:B29">
    <cfRule type="duplicateValues" dxfId="0" priority="8" stopIfTrue="1"/>
  </conditionalFormatting>
  <conditionalFormatting sqref="B3:B5 B37:B1048576">
    <cfRule type="duplicateValues" dxfId="0" priority="22"/>
  </conditionalFormatting>
  <conditionalFormatting sqref="B12:B31 B33 B35">
    <cfRule type="duplicateValues" dxfId="0" priority="6"/>
  </conditionalFormatting>
  <conditionalFormatting sqref="B30:B31 B33 B35">
    <cfRule type="duplicateValues" dxfId="0" priority="7" stopIfTrue="1"/>
  </conditionalFormatting>
  <dataValidations count="1">
    <dataValidation type="textLength" operator="greaterThan" allowBlank="1" showInputMessage="1" showErrorMessage="1" errorTitle="您正在试图改变公式" error="您正在试图改变公式，合计会自动计算。" sqref="G9:G10 I9:I10 K9:K10 M9:M10 N6:N9 D9:E10">
      <formula1>0</formula1>
    </dataValidation>
  </dataValidations>
  <pageMargins left="0.31496062992126" right="0.31496062992126" top="0.156944444444444" bottom="0.0784722222222222" header="0.118110236220472" footer="0.0393700787401575"/>
  <pageSetup paperSize="9" scale="48" fitToHeight="0" orientation="landscape"/>
  <headerFooter/>
  <rowBreaks count="1" manualBreakCount="1">
    <brk id="36" max="1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3"/>
  <sheetViews>
    <sheetView view="pageBreakPreview" zoomScale="70" zoomScaleNormal="100" workbookViewId="0">
      <pane ySplit="5" topLeftCell="A21" activePane="bottomLeft" state="frozen"/>
      <selection/>
      <selection pane="bottomLeft" activeCell="M20" sqref="M20"/>
    </sheetView>
  </sheetViews>
  <sheetFormatPr defaultColWidth="13.125" defaultRowHeight="12"/>
  <cols>
    <col min="1" max="1" width="4.125" style="5" customWidth="1"/>
    <col min="2" max="2" width="31.25" style="1" customWidth="1"/>
    <col min="3" max="3" width="10.2833333333333" style="1" customWidth="1"/>
    <col min="4" max="4" width="18" style="6" customWidth="1"/>
    <col min="5" max="5" width="15.7" style="7" customWidth="1"/>
    <col min="6" max="6" width="15.7" style="4" customWidth="1"/>
    <col min="7" max="14" width="15.7" style="7" customWidth="1"/>
    <col min="15" max="15" width="16.2" style="7" customWidth="1"/>
    <col min="16" max="16384" width="13.125" style="7"/>
  </cols>
  <sheetData>
    <row r="1" ht="60" customHeight="1" spans="1:14">
      <c r="A1" s="8" t="s">
        <v>78</v>
      </c>
      <c r="B1" s="8"/>
      <c r="C1" s="8"/>
      <c r="D1" s="8"/>
      <c r="E1" s="8"/>
      <c r="F1" s="42"/>
      <c r="G1" s="8"/>
      <c r="H1" s="8"/>
      <c r="I1" s="8"/>
      <c r="J1" s="8"/>
      <c r="K1" s="8"/>
      <c r="L1" s="8"/>
      <c r="M1" s="8"/>
      <c r="N1" s="8"/>
    </row>
    <row r="2" ht="35" customHeight="1" spans="1:14">
      <c r="A2" s="9" t="s">
        <v>79</v>
      </c>
      <c r="B2" s="9"/>
      <c r="C2" s="9"/>
      <c r="D2" s="9"/>
      <c r="E2" s="9"/>
      <c r="F2" s="43"/>
      <c r="G2" s="9"/>
      <c r="H2" s="9"/>
      <c r="I2" s="9"/>
      <c r="J2" s="9"/>
      <c r="K2" s="9"/>
      <c r="L2" s="9"/>
      <c r="M2" s="9"/>
      <c r="N2" s="9"/>
    </row>
    <row r="3" ht="35" customHeight="1" spans="1:14">
      <c r="A3" s="44"/>
      <c r="B3" s="44"/>
      <c r="C3" s="44"/>
      <c r="D3" s="44"/>
      <c r="E3" s="44"/>
      <c r="F3" s="45"/>
      <c r="G3" s="44"/>
      <c r="H3" s="44"/>
      <c r="I3" s="44"/>
      <c r="J3" s="44"/>
      <c r="K3" s="44"/>
      <c r="L3" s="44"/>
      <c r="M3" s="44"/>
      <c r="N3" s="72" t="s">
        <v>80</v>
      </c>
    </row>
    <row r="4" s="1" customFormat="1" ht="40" customHeight="1" spans="1:14">
      <c r="A4" s="12" t="s">
        <v>81</v>
      </c>
      <c r="B4" s="46" t="s">
        <v>4</v>
      </c>
      <c r="C4" s="46" t="s">
        <v>82</v>
      </c>
      <c r="D4" s="46" t="s">
        <v>6</v>
      </c>
      <c r="E4" s="47" t="s">
        <v>83</v>
      </c>
      <c r="F4" s="48"/>
      <c r="G4" s="49" t="s">
        <v>8</v>
      </c>
      <c r="H4" s="50"/>
      <c r="I4" s="47" t="s">
        <v>9</v>
      </c>
      <c r="J4" s="48"/>
      <c r="K4" s="14" t="s">
        <v>10</v>
      </c>
      <c r="L4" s="15"/>
      <c r="M4" s="14" t="s">
        <v>84</v>
      </c>
      <c r="N4" s="16"/>
    </row>
    <row r="5" s="38" customFormat="1" ht="40" customHeight="1" spans="1:14">
      <c r="A5" s="51"/>
      <c r="B5" s="52"/>
      <c r="C5" s="52"/>
      <c r="D5" s="52"/>
      <c r="E5" s="52" t="s">
        <v>85</v>
      </c>
      <c r="F5" s="53" t="s">
        <v>86</v>
      </c>
      <c r="G5" s="52" t="s">
        <v>85</v>
      </c>
      <c r="H5" s="53" t="s">
        <v>86</v>
      </c>
      <c r="I5" s="52" t="s">
        <v>85</v>
      </c>
      <c r="J5" s="53" t="s">
        <v>86</v>
      </c>
      <c r="K5" s="52" t="s">
        <v>85</v>
      </c>
      <c r="L5" s="53" t="s">
        <v>86</v>
      </c>
      <c r="M5" s="52" t="s">
        <v>85</v>
      </c>
      <c r="N5" s="73" t="s">
        <v>86</v>
      </c>
    </row>
    <row r="6" s="38" customFormat="1" ht="50" customHeight="1" spans="1:15">
      <c r="A6" s="51" t="s">
        <v>14</v>
      </c>
      <c r="B6" s="54" t="s">
        <v>87</v>
      </c>
      <c r="C6" s="52" t="s">
        <v>17</v>
      </c>
      <c r="D6" s="53">
        <v>20000</v>
      </c>
      <c r="E6" s="53">
        <v>20000</v>
      </c>
      <c r="F6" s="53"/>
      <c r="G6" s="53">
        <v>20000</v>
      </c>
      <c r="H6" s="53"/>
      <c r="I6" s="53">
        <v>20000</v>
      </c>
      <c r="J6" s="53"/>
      <c r="K6" s="53">
        <v>20000</v>
      </c>
      <c r="L6" s="53"/>
      <c r="M6" s="53">
        <v>20000</v>
      </c>
      <c r="N6" s="74"/>
      <c r="O6" s="75"/>
    </row>
    <row r="7" s="38" customFormat="1" ht="50" customHeight="1" spans="1:15">
      <c r="A7" s="51" t="s">
        <v>18</v>
      </c>
      <c r="B7" s="54" t="s">
        <v>88</v>
      </c>
      <c r="C7" s="52" t="s">
        <v>17</v>
      </c>
      <c r="D7" s="53">
        <v>43073</v>
      </c>
      <c r="E7" s="53">
        <v>43073</v>
      </c>
      <c r="F7" s="53"/>
      <c r="G7" s="53">
        <v>43073</v>
      </c>
      <c r="H7" s="53"/>
      <c r="I7" s="53">
        <v>43073</v>
      </c>
      <c r="J7" s="53"/>
      <c r="K7" s="53">
        <v>43073</v>
      </c>
      <c r="L7" s="53"/>
      <c r="M7" s="53">
        <v>43073</v>
      </c>
      <c r="N7" s="74"/>
      <c r="O7" s="76"/>
    </row>
    <row r="8" s="39" customFormat="1" ht="50" customHeight="1" spans="1:15">
      <c r="A8" s="51" t="s">
        <v>20</v>
      </c>
      <c r="B8" s="54" t="s">
        <v>89</v>
      </c>
      <c r="C8" s="52" t="s">
        <v>17</v>
      </c>
      <c r="D8" s="53">
        <v>440042</v>
      </c>
      <c r="E8" s="53">
        <v>440042</v>
      </c>
      <c r="F8" s="53"/>
      <c r="G8" s="53">
        <v>440042</v>
      </c>
      <c r="H8" s="53"/>
      <c r="I8" s="53">
        <v>440042</v>
      </c>
      <c r="J8" s="53"/>
      <c r="K8" s="53">
        <v>440042</v>
      </c>
      <c r="L8" s="53"/>
      <c r="M8" s="53">
        <v>440042</v>
      </c>
      <c r="N8" s="74"/>
      <c r="O8" s="76"/>
    </row>
    <row r="9" s="38" customFormat="1" ht="50" customHeight="1" spans="1:15">
      <c r="A9" s="51" t="s">
        <v>24</v>
      </c>
      <c r="B9" s="54" t="s">
        <v>90</v>
      </c>
      <c r="C9" s="52" t="s">
        <v>17</v>
      </c>
      <c r="D9" s="53">
        <v>40647</v>
      </c>
      <c r="E9" s="53">
        <v>40647</v>
      </c>
      <c r="F9" s="53"/>
      <c r="G9" s="53">
        <v>40647</v>
      </c>
      <c r="H9" s="53"/>
      <c r="I9" s="53">
        <v>40647</v>
      </c>
      <c r="J9" s="53"/>
      <c r="K9" s="53">
        <v>40647</v>
      </c>
      <c r="L9" s="53"/>
      <c r="M9" s="53">
        <v>40647</v>
      </c>
      <c r="N9" s="74"/>
      <c r="O9" s="76"/>
    </row>
    <row r="10" s="38" customFormat="1" ht="50" customHeight="1" spans="1:15">
      <c r="A10" s="51" t="s">
        <v>26</v>
      </c>
      <c r="B10" s="54" t="s">
        <v>91</v>
      </c>
      <c r="C10" s="52" t="s">
        <v>17</v>
      </c>
      <c r="D10" s="53">
        <v>31861</v>
      </c>
      <c r="E10" s="53">
        <v>31861</v>
      </c>
      <c r="F10" s="53"/>
      <c r="G10" s="53">
        <v>31861</v>
      </c>
      <c r="H10" s="53"/>
      <c r="I10" s="53">
        <v>31861</v>
      </c>
      <c r="J10" s="53"/>
      <c r="K10" s="53">
        <v>31861</v>
      </c>
      <c r="L10" s="53"/>
      <c r="M10" s="53">
        <v>31861</v>
      </c>
      <c r="N10" s="74"/>
      <c r="O10" s="76"/>
    </row>
    <row r="11" s="38" customFormat="1" ht="50" customHeight="1" spans="1:15">
      <c r="A11" s="51" t="s">
        <v>28</v>
      </c>
      <c r="B11" s="54" t="s">
        <v>92</v>
      </c>
      <c r="C11" s="55" t="s">
        <v>93</v>
      </c>
      <c r="D11" s="53">
        <v>23739.11</v>
      </c>
      <c r="E11" s="53">
        <v>23739.11</v>
      </c>
      <c r="F11" s="53"/>
      <c r="G11" s="53">
        <v>23739.11</v>
      </c>
      <c r="H11" s="53"/>
      <c r="I11" s="53">
        <v>23739.11</v>
      </c>
      <c r="J11" s="53"/>
      <c r="K11" s="53">
        <v>23739.11</v>
      </c>
      <c r="L11" s="53"/>
      <c r="M11" s="53">
        <v>23739.11</v>
      </c>
      <c r="N11" s="74"/>
      <c r="O11" s="76"/>
    </row>
    <row r="12" s="38" customFormat="1" ht="50" customHeight="1" spans="1:15">
      <c r="A12" s="51" t="s">
        <v>30</v>
      </c>
      <c r="B12" s="54" t="s">
        <v>94</v>
      </c>
      <c r="C12" s="52" t="s">
        <v>17</v>
      </c>
      <c r="D12" s="53">
        <v>1022173</v>
      </c>
      <c r="E12" s="53">
        <v>1022173</v>
      </c>
      <c r="F12" s="53"/>
      <c r="G12" s="53">
        <v>1022173</v>
      </c>
      <c r="H12" s="53"/>
      <c r="I12" s="53">
        <v>1022173</v>
      </c>
      <c r="J12" s="53"/>
      <c r="K12" s="53">
        <v>1022173</v>
      </c>
      <c r="L12" s="53"/>
      <c r="M12" s="53">
        <v>1022173</v>
      </c>
      <c r="N12" s="74"/>
      <c r="O12" s="77"/>
    </row>
    <row r="13" s="38" customFormat="1" ht="50" customHeight="1" spans="1:15">
      <c r="A13" s="51" t="s">
        <v>32</v>
      </c>
      <c r="B13" s="54" t="s">
        <v>95</v>
      </c>
      <c r="C13" s="52" t="s">
        <v>17</v>
      </c>
      <c r="D13" s="53">
        <v>40406</v>
      </c>
      <c r="E13" s="53">
        <v>40406</v>
      </c>
      <c r="F13" s="53"/>
      <c r="G13" s="53">
        <v>40406</v>
      </c>
      <c r="H13" s="53"/>
      <c r="I13" s="53">
        <v>40406</v>
      </c>
      <c r="J13" s="53"/>
      <c r="K13" s="53">
        <v>40406</v>
      </c>
      <c r="L13" s="53"/>
      <c r="M13" s="53">
        <v>40406</v>
      </c>
      <c r="N13" s="74"/>
      <c r="O13" s="76"/>
    </row>
    <row r="14" s="38" customFormat="1" ht="50" customHeight="1" spans="1:15">
      <c r="A14" s="51" t="s">
        <v>34</v>
      </c>
      <c r="B14" s="54" t="s">
        <v>96</v>
      </c>
      <c r="C14" s="52" t="s">
        <v>17</v>
      </c>
      <c r="D14" s="53">
        <v>2234873</v>
      </c>
      <c r="E14" s="53">
        <v>2234873</v>
      </c>
      <c r="F14" s="53"/>
      <c r="G14" s="53">
        <v>2234873</v>
      </c>
      <c r="H14" s="53"/>
      <c r="I14" s="53">
        <v>2234873</v>
      </c>
      <c r="J14" s="53"/>
      <c r="K14" s="53">
        <v>2234873</v>
      </c>
      <c r="L14" s="53"/>
      <c r="M14" s="53">
        <v>2234873</v>
      </c>
      <c r="N14" s="74"/>
      <c r="O14" s="76"/>
    </row>
    <row r="15" s="38" customFormat="1" ht="50" customHeight="1" spans="1:15">
      <c r="A15" s="51" t="s">
        <v>36</v>
      </c>
      <c r="B15" s="54" t="s">
        <v>97</v>
      </c>
      <c r="C15" s="52" t="s">
        <v>17</v>
      </c>
      <c r="D15" s="53">
        <v>712174</v>
      </c>
      <c r="E15" s="53">
        <v>712174</v>
      </c>
      <c r="F15" s="53"/>
      <c r="G15" s="53">
        <v>712174</v>
      </c>
      <c r="H15" s="53"/>
      <c r="I15" s="53">
        <v>712174</v>
      </c>
      <c r="J15" s="53"/>
      <c r="K15" s="53">
        <v>712174</v>
      </c>
      <c r="L15" s="53"/>
      <c r="M15" s="53">
        <v>712174</v>
      </c>
      <c r="N15" s="74"/>
      <c r="O15" s="76"/>
    </row>
    <row r="16" s="38" customFormat="1" ht="50" customHeight="1" spans="1:15">
      <c r="A16" s="51" t="s">
        <v>38</v>
      </c>
      <c r="B16" s="54" t="s">
        <v>98</v>
      </c>
      <c r="C16" s="52" t="s">
        <v>17</v>
      </c>
      <c r="D16" s="53">
        <v>560680</v>
      </c>
      <c r="E16" s="53">
        <v>560680</v>
      </c>
      <c r="F16" s="53"/>
      <c r="G16" s="53">
        <v>560680</v>
      </c>
      <c r="H16" s="53"/>
      <c r="I16" s="53">
        <v>560680</v>
      </c>
      <c r="J16" s="53"/>
      <c r="K16" s="53">
        <v>560680</v>
      </c>
      <c r="L16" s="53"/>
      <c r="M16" s="53">
        <v>560680</v>
      </c>
      <c r="N16" s="74"/>
      <c r="O16" s="76"/>
    </row>
    <row r="17" s="40" customFormat="1" ht="55" customHeight="1" spans="1:14">
      <c r="A17" s="51" t="s">
        <v>40</v>
      </c>
      <c r="B17" s="56" t="s">
        <v>99</v>
      </c>
      <c r="C17" s="52" t="s">
        <v>17</v>
      </c>
      <c r="D17" s="57">
        <v>161101</v>
      </c>
      <c r="E17" s="57">
        <v>161101</v>
      </c>
      <c r="F17" s="57"/>
      <c r="G17" s="57">
        <v>161101</v>
      </c>
      <c r="H17" s="57"/>
      <c r="I17" s="57">
        <v>161101</v>
      </c>
      <c r="J17" s="57"/>
      <c r="K17" s="57">
        <v>161101</v>
      </c>
      <c r="L17" s="57"/>
      <c r="M17" s="57">
        <v>161101</v>
      </c>
      <c r="N17" s="78"/>
    </row>
    <row r="18" s="40" customFormat="1" ht="55" customHeight="1" spans="1:14">
      <c r="A18" s="51" t="s">
        <v>42</v>
      </c>
      <c r="B18" s="56" t="s">
        <v>100</v>
      </c>
      <c r="C18" s="52" t="s">
        <v>17</v>
      </c>
      <c r="D18" s="57">
        <v>4418.2</v>
      </c>
      <c r="E18" s="57">
        <v>4418.2</v>
      </c>
      <c r="F18" s="57"/>
      <c r="G18" s="57">
        <v>4418.2</v>
      </c>
      <c r="H18" s="57"/>
      <c r="I18" s="57">
        <v>4418.2</v>
      </c>
      <c r="J18" s="57"/>
      <c r="K18" s="57">
        <v>4418.2</v>
      </c>
      <c r="L18" s="57"/>
      <c r="M18" s="57">
        <v>4418.2</v>
      </c>
      <c r="N18" s="78"/>
    </row>
    <row r="19" s="40" customFormat="1" ht="55" customHeight="1" spans="1:14">
      <c r="A19" s="51" t="s">
        <v>44</v>
      </c>
      <c r="B19" s="56" t="s">
        <v>101</v>
      </c>
      <c r="C19" s="52" t="s">
        <v>17</v>
      </c>
      <c r="D19" s="57">
        <v>332705</v>
      </c>
      <c r="E19" s="57">
        <v>332705</v>
      </c>
      <c r="F19" s="57"/>
      <c r="G19" s="57">
        <v>332705</v>
      </c>
      <c r="H19" s="57"/>
      <c r="I19" s="57">
        <v>332705</v>
      </c>
      <c r="J19" s="57"/>
      <c r="K19" s="57">
        <v>332705</v>
      </c>
      <c r="L19" s="57"/>
      <c r="M19" s="57">
        <v>332705</v>
      </c>
      <c r="N19" s="78"/>
    </row>
    <row r="20" s="40" customFormat="1" ht="55" customHeight="1" spans="1:14">
      <c r="A20" s="51" t="s">
        <v>46</v>
      </c>
      <c r="B20" s="56" t="s">
        <v>102</v>
      </c>
      <c r="C20" s="52" t="s">
        <v>17</v>
      </c>
      <c r="D20" s="57">
        <v>191848</v>
      </c>
      <c r="E20" s="57">
        <v>191848</v>
      </c>
      <c r="F20" s="57"/>
      <c r="G20" s="57">
        <v>191848</v>
      </c>
      <c r="H20" s="57"/>
      <c r="I20" s="57">
        <v>191848</v>
      </c>
      <c r="J20" s="57"/>
      <c r="K20" s="57">
        <v>191848</v>
      </c>
      <c r="L20" s="57"/>
      <c r="M20" s="57">
        <v>191848</v>
      </c>
      <c r="N20" s="78"/>
    </row>
    <row r="21" s="40" customFormat="1" ht="55" customHeight="1" spans="1:14">
      <c r="A21" s="51" t="s">
        <v>48</v>
      </c>
      <c r="B21" s="56" t="s">
        <v>103</v>
      </c>
      <c r="C21" s="52" t="s">
        <v>17</v>
      </c>
      <c r="D21" s="57">
        <v>36324.66</v>
      </c>
      <c r="E21" s="57">
        <v>36324.66</v>
      </c>
      <c r="F21" s="57"/>
      <c r="G21" s="57">
        <v>36324.66</v>
      </c>
      <c r="H21" s="57"/>
      <c r="I21" s="57">
        <v>36324.66</v>
      </c>
      <c r="J21" s="57"/>
      <c r="K21" s="57">
        <v>36324.66</v>
      </c>
      <c r="L21" s="57"/>
      <c r="M21" s="57">
        <v>36324.66</v>
      </c>
      <c r="N21" s="78"/>
    </row>
    <row r="22" s="40" customFormat="1" ht="55" customHeight="1" spans="1:14">
      <c r="A22" s="51" t="s">
        <v>50</v>
      </c>
      <c r="B22" s="56" t="s">
        <v>104</v>
      </c>
      <c r="C22" s="52" t="s">
        <v>17</v>
      </c>
      <c r="D22" s="57">
        <v>2036848</v>
      </c>
      <c r="E22" s="57">
        <v>2036848</v>
      </c>
      <c r="F22" s="57"/>
      <c r="G22" s="57">
        <v>2036848</v>
      </c>
      <c r="H22" s="57"/>
      <c r="I22" s="57">
        <v>2036848</v>
      </c>
      <c r="J22" s="57"/>
      <c r="K22" s="57">
        <v>2036848</v>
      </c>
      <c r="L22" s="57"/>
      <c r="M22" s="57">
        <v>2036848</v>
      </c>
      <c r="N22" s="78"/>
    </row>
    <row r="23" s="40" customFormat="1" ht="55" customHeight="1" spans="1:14">
      <c r="A23" s="51" t="s">
        <v>52</v>
      </c>
      <c r="B23" s="56" t="s">
        <v>105</v>
      </c>
      <c r="C23" s="52" t="s">
        <v>17</v>
      </c>
      <c r="D23" s="57">
        <v>202555.2</v>
      </c>
      <c r="E23" s="57">
        <v>202555.2</v>
      </c>
      <c r="F23" s="57"/>
      <c r="G23" s="57"/>
      <c r="H23" s="57">
        <v>202555.2</v>
      </c>
      <c r="I23" s="57">
        <v>202555.2</v>
      </c>
      <c r="J23" s="57"/>
      <c r="K23" s="57">
        <v>202555.2</v>
      </c>
      <c r="L23" s="57"/>
      <c r="M23" s="57">
        <v>202555.2</v>
      </c>
      <c r="N23" s="78"/>
    </row>
    <row r="24" s="40" customFormat="1" ht="55" customHeight="1" spans="1:14">
      <c r="A24" s="58"/>
      <c r="B24" s="52"/>
      <c r="C24" s="59"/>
      <c r="D24" s="57"/>
      <c r="E24" s="57"/>
      <c r="F24" s="57"/>
      <c r="G24" s="57"/>
      <c r="H24" s="57"/>
      <c r="I24" s="57"/>
      <c r="J24" s="57"/>
      <c r="K24" s="57"/>
      <c r="L24" s="57"/>
      <c r="M24" s="57"/>
      <c r="N24" s="78"/>
    </row>
    <row r="25" s="40" customFormat="1" ht="55" customHeight="1" spans="1:14">
      <c r="A25" s="60" t="s">
        <v>106</v>
      </c>
      <c r="B25" s="61"/>
      <c r="C25" s="62"/>
      <c r="D25" s="63">
        <f t="shared" ref="D25:N25" si="0">SUM(D6:D24)</f>
        <v>8135468.17</v>
      </c>
      <c r="E25" s="63">
        <f t="shared" si="0"/>
        <v>8135468.17</v>
      </c>
      <c r="F25" s="63">
        <f t="shared" si="0"/>
        <v>0</v>
      </c>
      <c r="G25" s="63">
        <f t="shared" si="0"/>
        <v>7932912.97</v>
      </c>
      <c r="H25" s="63">
        <f t="shared" si="0"/>
        <v>202555.2</v>
      </c>
      <c r="I25" s="63">
        <f t="shared" si="0"/>
        <v>8135468.17</v>
      </c>
      <c r="J25" s="63">
        <f t="shared" si="0"/>
        <v>0</v>
      </c>
      <c r="K25" s="63">
        <f t="shared" si="0"/>
        <v>8135468.17</v>
      </c>
      <c r="L25" s="63">
        <f t="shared" si="0"/>
        <v>0</v>
      </c>
      <c r="M25" s="63">
        <f t="shared" si="0"/>
        <v>8135468.17</v>
      </c>
      <c r="N25" s="79">
        <f t="shared" si="0"/>
        <v>0</v>
      </c>
    </row>
    <row r="26" s="40" customFormat="1" ht="20" hidden="1" customHeight="1" spans="1:14">
      <c r="A26" s="38"/>
      <c r="B26" s="38"/>
      <c r="C26" s="64"/>
      <c r="D26" s="65">
        <f>D25-22969.15</f>
        <v>8112499.02</v>
      </c>
      <c r="E26" s="65">
        <f>E25-22969.15</f>
        <v>8112499.02</v>
      </c>
      <c r="F26" s="66" t="s">
        <v>107</v>
      </c>
      <c r="G26" s="66"/>
      <c r="H26" s="65"/>
      <c r="I26" s="65"/>
      <c r="J26" s="65"/>
      <c r="K26" s="65"/>
      <c r="L26" s="65"/>
      <c r="M26" s="65"/>
      <c r="N26" s="65"/>
    </row>
    <row r="27" s="41" customFormat="1" ht="25" hidden="1" customHeight="1" spans="5:14">
      <c r="E27" s="67">
        <f>E25/D25</f>
        <v>1</v>
      </c>
      <c r="F27" s="67">
        <f>F25/D25</f>
        <v>0</v>
      </c>
      <c r="G27" s="67">
        <f>G25/D25</f>
        <v>0.975102207301734</v>
      </c>
      <c r="H27" s="67">
        <f>H25/D25</f>
        <v>0.0248977926982658</v>
      </c>
      <c r="I27" s="67">
        <f>I25/D25</f>
        <v>1</v>
      </c>
      <c r="J27" s="67">
        <f>J25/D25</f>
        <v>0</v>
      </c>
      <c r="K27" s="67">
        <f>K25/D25</f>
        <v>1</v>
      </c>
      <c r="L27" s="67">
        <f>L25/D25</f>
        <v>0</v>
      </c>
      <c r="M27" s="67">
        <f>M25/D25</f>
        <v>1</v>
      </c>
      <c r="N27" s="67">
        <f>N25/D25</f>
        <v>0</v>
      </c>
    </row>
    <row r="28" s="41" customFormat="1" ht="25" hidden="1" customHeight="1" spans="2:14">
      <c r="B28" s="41" t="s">
        <v>74</v>
      </c>
      <c r="D28" s="41" t="s">
        <v>108</v>
      </c>
      <c r="E28" s="41">
        <v>2</v>
      </c>
      <c r="F28" s="67">
        <f t="shared" ref="F28:J28" si="1">E28/20</f>
        <v>0.1</v>
      </c>
      <c r="G28" s="41">
        <v>2</v>
      </c>
      <c r="H28" s="67">
        <f t="shared" si="1"/>
        <v>0.1</v>
      </c>
      <c r="I28" s="41">
        <v>2</v>
      </c>
      <c r="J28" s="67">
        <f t="shared" si="1"/>
        <v>0.1</v>
      </c>
      <c r="K28" s="41">
        <v>2</v>
      </c>
      <c r="L28" s="67">
        <f t="shared" ref="L28:L30" si="2">K28/20</f>
        <v>0.1</v>
      </c>
      <c r="M28" s="41">
        <v>2</v>
      </c>
      <c r="N28" s="67">
        <f t="shared" ref="N28:N30" si="3">M28/20</f>
        <v>0.1</v>
      </c>
    </row>
    <row r="29" s="41" customFormat="1" ht="25" hidden="1" customHeight="1" spans="2:14">
      <c r="B29" s="41" t="s">
        <v>75</v>
      </c>
      <c r="D29" s="68"/>
      <c r="E29" s="68">
        <v>18</v>
      </c>
      <c r="F29" s="67">
        <f t="shared" ref="F29:J29" si="4">E29/20</f>
        <v>0.9</v>
      </c>
      <c r="G29" s="68">
        <v>17</v>
      </c>
      <c r="H29" s="67">
        <f t="shared" si="4"/>
        <v>0.85</v>
      </c>
      <c r="I29" s="68">
        <v>18</v>
      </c>
      <c r="J29" s="67">
        <f t="shared" si="4"/>
        <v>0.9</v>
      </c>
      <c r="K29" s="68">
        <v>18</v>
      </c>
      <c r="L29" s="67">
        <f t="shared" si="2"/>
        <v>0.9</v>
      </c>
      <c r="M29" s="68">
        <v>18</v>
      </c>
      <c r="N29" s="67">
        <f t="shared" si="3"/>
        <v>0.9</v>
      </c>
    </row>
    <row r="30" s="41" customFormat="1" ht="25" hidden="1" customHeight="1" spans="2:14">
      <c r="B30" s="41" t="s">
        <v>76</v>
      </c>
      <c r="D30" s="68"/>
      <c r="E30" s="68">
        <v>0</v>
      </c>
      <c r="F30" s="67">
        <f t="shared" ref="F30:J30" si="5">E30/20</f>
        <v>0</v>
      </c>
      <c r="G30" s="68">
        <v>1</v>
      </c>
      <c r="H30" s="67">
        <f t="shared" si="5"/>
        <v>0.05</v>
      </c>
      <c r="I30" s="68">
        <v>0</v>
      </c>
      <c r="J30" s="67">
        <f t="shared" si="5"/>
        <v>0</v>
      </c>
      <c r="K30" s="68">
        <v>0</v>
      </c>
      <c r="L30" s="67">
        <f t="shared" si="2"/>
        <v>0</v>
      </c>
      <c r="M30" s="68">
        <v>0</v>
      </c>
      <c r="N30" s="67">
        <f t="shared" si="3"/>
        <v>0</v>
      </c>
    </row>
    <row r="31" s="41" customFormat="1" ht="25" hidden="1" customHeight="1" spans="2:14">
      <c r="B31" s="41" t="s">
        <v>77</v>
      </c>
      <c r="E31" s="66">
        <f t="shared" ref="E31:I31" si="6">E25-22969.15</f>
        <v>8112499.02</v>
      </c>
      <c r="F31" s="69">
        <f>E31/(D25-22969.15)</f>
        <v>1</v>
      </c>
      <c r="G31" s="66">
        <f t="shared" si="6"/>
        <v>7909943.82</v>
      </c>
      <c r="H31" s="69">
        <f>G31/(D25-22969.15)</f>
        <v>0.975031713470703</v>
      </c>
      <c r="I31" s="66">
        <f t="shared" si="6"/>
        <v>8112499.02</v>
      </c>
      <c r="J31" s="69">
        <f>I31/(D25-22969.15)</f>
        <v>1</v>
      </c>
      <c r="K31" s="66">
        <f>K25-22969.15</f>
        <v>8112499.02</v>
      </c>
      <c r="L31" s="69">
        <f>K31/(D25-22969.15)</f>
        <v>1</v>
      </c>
      <c r="M31" s="66">
        <f>M25-22969.15</f>
        <v>8112499.02</v>
      </c>
      <c r="N31" s="69">
        <f>M31/(D25-22969.15)</f>
        <v>1</v>
      </c>
    </row>
    <row r="32" ht="12.75" spans="4:14">
      <c r="D32" s="35"/>
      <c r="E32" s="37"/>
      <c r="F32" s="37"/>
      <c r="G32" s="37"/>
      <c r="H32" s="37"/>
      <c r="I32" s="37"/>
      <c r="J32" s="37"/>
      <c r="K32" s="36"/>
      <c r="L32" s="36"/>
      <c r="M32" s="36"/>
      <c r="N32" s="37"/>
    </row>
    <row r="33" s="4" customFormat="1" spans="1:5">
      <c r="A33" s="35"/>
      <c r="B33" s="35"/>
      <c r="C33" s="35"/>
      <c r="D33" s="37"/>
      <c r="E33" s="70"/>
    </row>
    <row r="34" s="4" customFormat="1" spans="1:4">
      <c r="A34" s="35"/>
      <c r="B34" s="35"/>
      <c r="C34" s="35"/>
      <c r="D34" s="37"/>
    </row>
    <row r="35" spans="8:8">
      <c r="H35" s="71"/>
    </row>
    <row r="36" spans="8:8">
      <c r="H36" s="71"/>
    </row>
    <row r="43" spans="7:7">
      <c r="G43" s="71"/>
    </row>
  </sheetData>
  <autoFilter xmlns:etc="http://www.wps.cn/officeDocument/2017/etCustomData" ref="A5:O36" etc:filterBottomFollowUsedRange="0">
    <extLst/>
  </autoFilter>
  <mergeCells count="13">
    <mergeCell ref="A1:N1"/>
    <mergeCell ref="A2:N2"/>
    <mergeCell ref="E4:F4"/>
    <mergeCell ref="G4:H4"/>
    <mergeCell ref="I4:J4"/>
    <mergeCell ref="K4:L4"/>
    <mergeCell ref="M4:N4"/>
    <mergeCell ref="A25:B25"/>
    <mergeCell ref="F26:G26"/>
    <mergeCell ref="A4:A5"/>
    <mergeCell ref="B4:B5"/>
    <mergeCell ref="C4:C5"/>
    <mergeCell ref="D4:D5"/>
  </mergeCells>
  <pageMargins left="0.31496062992126" right="0.31496062992126" top="0.156944444444444" bottom="0.0784722222222222" header="0.118110236220472" footer="0.0393700787401575"/>
  <pageSetup paperSize="9" scale="6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7"/>
  <sheetViews>
    <sheetView view="pageBreakPreview" zoomScale="70" zoomScaleNormal="100" workbookViewId="0">
      <pane ySplit="5" topLeftCell="A12" activePane="bottomLeft" state="frozen"/>
      <selection/>
      <selection pane="bottomLeft" activeCell="M20" sqref="M20"/>
    </sheetView>
  </sheetViews>
  <sheetFormatPr defaultColWidth="13.125" defaultRowHeight="12" outlineLevelCol="7"/>
  <cols>
    <col min="1" max="1" width="4.125" style="5" customWidth="1"/>
    <col min="2" max="2" width="31.25" style="1" customWidth="1"/>
    <col min="3" max="3" width="10.2833333333333" style="1" customWidth="1"/>
    <col min="4" max="4" width="18" style="6" customWidth="1"/>
    <col min="5" max="6" width="15.75" style="7" customWidth="1"/>
    <col min="7" max="7" width="5.75" style="7" customWidth="1"/>
    <col min="8" max="8" width="16.2" style="7" customWidth="1"/>
    <col min="9" max="16384" width="13.125" style="7"/>
  </cols>
  <sheetData>
    <row r="1" ht="60" customHeight="1" spans="1:7">
      <c r="A1" s="8" t="s">
        <v>109</v>
      </c>
      <c r="B1" s="8"/>
      <c r="C1" s="8"/>
      <c r="D1" s="8"/>
      <c r="E1" s="8"/>
      <c r="F1" s="8"/>
      <c r="G1" s="8"/>
    </row>
    <row r="2" ht="35" customHeight="1" spans="1:7">
      <c r="A2" s="9" t="s">
        <v>110</v>
      </c>
      <c r="B2" s="9"/>
      <c r="C2" s="9"/>
      <c r="D2" s="9"/>
      <c r="E2" s="9"/>
      <c r="F2" s="9"/>
      <c r="G2" s="9"/>
    </row>
    <row r="3" ht="35" customHeight="1" spans="1:7">
      <c r="A3" s="10"/>
      <c r="B3" s="10"/>
      <c r="C3" s="10"/>
      <c r="D3" s="10"/>
      <c r="E3" s="10"/>
      <c r="F3" s="11" t="s">
        <v>80</v>
      </c>
      <c r="G3" s="11"/>
    </row>
    <row r="4" s="1" customFormat="1" ht="55" customHeight="1" spans="1:7">
      <c r="A4" s="12" t="s">
        <v>81</v>
      </c>
      <c r="B4" s="13" t="s">
        <v>4</v>
      </c>
      <c r="C4" s="13" t="s">
        <v>82</v>
      </c>
      <c r="D4" s="13" t="s">
        <v>6</v>
      </c>
      <c r="E4" s="14" t="s">
        <v>10</v>
      </c>
      <c r="F4" s="15"/>
      <c r="G4" s="16"/>
    </row>
    <row r="5" s="1" customFormat="1" ht="55" customHeight="1" spans="1:7">
      <c r="A5" s="17"/>
      <c r="B5" s="18"/>
      <c r="C5" s="18"/>
      <c r="D5" s="18"/>
      <c r="E5" s="19" t="s">
        <v>85</v>
      </c>
      <c r="F5" s="19" t="s">
        <v>86</v>
      </c>
      <c r="G5" s="20" t="s">
        <v>111</v>
      </c>
    </row>
    <row r="6" s="1" customFormat="1" ht="55" customHeight="1" spans="1:8">
      <c r="A6" s="17">
        <v>1</v>
      </c>
      <c r="B6" s="21" t="s">
        <v>112</v>
      </c>
      <c r="C6" s="18" t="s">
        <v>17</v>
      </c>
      <c r="D6" s="22">
        <v>28319</v>
      </c>
      <c r="E6" s="22">
        <v>28319</v>
      </c>
      <c r="F6" s="22"/>
      <c r="G6" s="20"/>
      <c r="H6" s="23"/>
    </row>
    <row r="7" s="1" customFormat="1" ht="55" customHeight="1" spans="1:8">
      <c r="A7" s="17">
        <v>2</v>
      </c>
      <c r="B7" s="21" t="s">
        <v>113</v>
      </c>
      <c r="C7" s="18" t="s">
        <v>17</v>
      </c>
      <c r="D7" s="22">
        <v>138476</v>
      </c>
      <c r="E7" s="22">
        <v>138476</v>
      </c>
      <c r="F7" s="22"/>
      <c r="G7" s="20"/>
      <c r="H7" s="24"/>
    </row>
    <row r="8" s="2" customFormat="1" ht="55" customHeight="1" spans="1:8">
      <c r="A8" s="17">
        <v>3</v>
      </c>
      <c r="B8" s="21" t="s">
        <v>114</v>
      </c>
      <c r="C8" s="18" t="s">
        <v>17</v>
      </c>
      <c r="D8" s="22">
        <v>1144868.79708025</v>
      </c>
      <c r="E8" s="22"/>
      <c r="F8" s="19"/>
      <c r="G8" s="20"/>
      <c r="H8" s="24"/>
    </row>
    <row r="9" s="2" customFormat="1" ht="55" customHeight="1" spans="1:8">
      <c r="A9" s="17">
        <v>4</v>
      </c>
      <c r="B9" s="21" t="s">
        <v>115</v>
      </c>
      <c r="C9" s="18" t="s">
        <v>17</v>
      </c>
      <c r="D9" s="22">
        <v>451541.466953125</v>
      </c>
      <c r="E9" s="22">
        <v>451541.466953125</v>
      </c>
      <c r="F9" s="22"/>
      <c r="G9" s="20"/>
      <c r="H9" s="24"/>
    </row>
    <row r="10" s="1" customFormat="1" ht="55" customHeight="1" spans="1:8">
      <c r="A10" s="17">
        <v>5</v>
      </c>
      <c r="B10" s="21" t="s">
        <v>116</v>
      </c>
      <c r="C10" s="18" t="s">
        <v>17</v>
      </c>
      <c r="D10" s="22">
        <v>899931.5</v>
      </c>
      <c r="E10" s="22">
        <v>899931.5</v>
      </c>
      <c r="F10" s="19"/>
      <c r="G10" s="20"/>
      <c r="H10" s="24"/>
    </row>
    <row r="11" s="1" customFormat="1" ht="55" customHeight="1" spans="1:8">
      <c r="A11" s="17">
        <v>6</v>
      </c>
      <c r="B11" s="21" t="s">
        <v>117</v>
      </c>
      <c r="C11" s="18" t="s">
        <v>17</v>
      </c>
      <c r="D11" s="22">
        <v>74602</v>
      </c>
      <c r="E11" s="22"/>
      <c r="F11" s="22"/>
      <c r="G11" s="20"/>
      <c r="H11" s="24"/>
    </row>
    <row r="12" s="2" customFormat="1" ht="55" customHeight="1" spans="1:8">
      <c r="A12" s="17">
        <v>7</v>
      </c>
      <c r="B12" s="21" t="s">
        <v>118</v>
      </c>
      <c r="C12" s="18" t="s">
        <v>17</v>
      </c>
      <c r="D12" s="22">
        <v>124825.64</v>
      </c>
      <c r="E12" s="22"/>
      <c r="F12" s="19"/>
      <c r="G12" s="20"/>
      <c r="H12" s="24"/>
    </row>
    <row r="13" s="1" customFormat="1" ht="55" customHeight="1" spans="1:8">
      <c r="A13" s="17">
        <v>8</v>
      </c>
      <c r="B13" s="21" t="s">
        <v>119</v>
      </c>
      <c r="C13" s="18" t="s">
        <v>17</v>
      </c>
      <c r="D13" s="22">
        <v>76119.6625</v>
      </c>
      <c r="E13" s="22">
        <v>76119.6625</v>
      </c>
      <c r="F13" s="19"/>
      <c r="G13" s="20"/>
      <c r="H13" s="24"/>
    </row>
    <row r="14" s="1" customFormat="1" ht="55" customHeight="1" spans="1:8">
      <c r="A14" s="17">
        <v>9</v>
      </c>
      <c r="B14" s="21" t="s">
        <v>120</v>
      </c>
      <c r="C14" s="18" t="s">
        <v>17</v>
      </c>
      <c r="D14" s="22">
        <v>135524</v>
      </c>
      <c r="E14" s="22">
        <v>135524</v>
      </c>
      <c r="F14" s="22"/>
      <c r="G14" s="20"/>
      <c r="H14" s="24"/>
    </row>
    <row r="15" s="1" customFormat="1" ht="55" customHeight="1" spans="1:8">
      <c r="A15" s="17">
        <v>10</v>
      </c>
      <c r="B15" s="21" t="s">
        <v>121</v>
      </c>
      <c r="C15" s="18" t="s">
        <v>17</v>
      </c>
      <c r="D15" s="22">
        <v>72522.63</v>
      </c>
      <c r="E15" s="22"/>
      <c r="F15" s="22"/>
      <c r="G15" s="20"/>
      <c r="H15" s="24"/>
    </row>
    <row r="16" s="1" customFormat="1" ht="55" customHeight="1" spans="1:8">
      <c r="A16" s="17"/>
      <c r="E16" s="22"/>
      <c r="F16" s="22"/>
      <c r="G16" s="20"/>
      <c r="H16" s="24"/>
    </row>
    <row r="17" s="1" customFormat="1" ht="55" customHeight="1" spans="1:8">
      <c r="A17" s="17"/>
      <c r="B17" s="21"/>
      <c r="C17" s="18"/>
      <c r="D17" s="22"/>
      <c r="E17" s="22"/>
      <c r="F17" s="22"/>
      <c r="G17" s="20"/>
      <c r="H17" s="24"/>
    </row>
    <row r="18" s="1" customFormat="1" ht="55" customHeight="1" spans="1:8">
      <c r="A18" s="17"/>
      <c r="B18" s="21"/>
      <c r="C18" s="18"/>
      <c r="D18" s="22"/>
      <c r="E18" s="22"/>
      <c r="F18" s="19"/>
      <c r="G18" s="20"/>
      <c r="H18" s="25"/>
    </row>
    <row r="19" s="3" customFormat="1" ht="55" customHeight="1" spans="1:7">
      <c r="A19" s="26" t="s">
        <v>106</v>
      </c>
      <c r="B19" s="27"/>
      <c r="C19" s="28"/>
      <c r="D19" s="29">
        <f>SUM(D6:D18)</f>
        <v>3146730.69653338</v>
      </c>
      <c r="E19" s="29">
        <f>SUM(E6:E18)</f>
        <v>1729911.62945313</v>
      </c>
      <c r="F19" s="29">
        <f>SUM(F6:F18)</f>
        <v>0</v>
      </c>
      <c r="G19" s="30">
        <f>SUM(G6:G18)</f>
        <v>0</v>
      </c>
    </row>
    <row r="20" ht="12.75" spans="5:7">
      <c r="E20" s="31">
        <f>E19/D19</f>
        <v>0.549748865182171</v>
      </c>
      <c r="F20" s="31">
        <f>F19/D19</f>
        <v>0</v>
      </c>
      <c r="G20" s="31">
        <f>G19/D19</f>
        <v>0</v>
      </c>
    </row>
    <row r="21" spans="2:7">
      <c r="B21" s="1" t="s">
        <v>74</v>
      </c>
      <c r="D21" s="1" t="s">
        <v>108</v>
      </c>
      <c r="E21" s="31"/>
      <c r="F21" s="31"/>
      <c r="G21" s="1">
        <v>0</v>
      </c>
    </row>
    <row r="22" spans="2:6">
      <c r="B22" s="1" t="s">
        <v>75</v>
      </c>
      <c r="D22" s="32"/>
      <c r="E22" s="33">
        <v>6</v>
      </c>
      <c r="F22" s="31">
        <f>E22/10</f>
        <v>0.6</v>
      </c>
    </row>
    <row r="23" spans="2:6">
      <c r="B23" s="1" t="s">
        <v>76</v>
      </c>
      <c r="D23" s="32"/>
      <c r="E23" s="33">
        <v>4</v>
      </c>
      <c r="F23" s="31">
        <f>E23/10</f>
        <v>0.4</v>
      </c>
    </row>
    <row r="24" spans="1:7">
      <c r="A24" s="7"/>
      <c r="B24" s="1" t="s">
        <v>77</v>
      </c>
      <c r="E24" s="31"/>
      <c r="F24" s="31"/>
      <c r="G24" s="34"/>
    </row>
    <row r="25" spans="4:6">
      <c r="D25" s="35"/>
      <c r="E25" s="36"/>
      <c r="F25" s="37"/>
    </row>
    <row r="26" s="4" customFormat="1" spans="1:4">
      <c r="A26" s="35"/>
      <c r="B26" s="35"/>
      <c r="C26" s="35"/>
      <c r="D26" s="37"/>
    </row>
    <row r="27" s="4" customFormat="1" spans="1:4">
      <c r="A27" s="35"/>
      <c r="B27" s="35"/>
      <c r="C27" s="35"/>
      <c r="D27" s="37"/>
    </row>
  </sheetData>
  <autoFilter xmlns:etc="http://www.wps.cn/officeDocument/2017/etCustomData" ref="A5:H29" etc:filterBottomFollowUsedRange="0">
    <extLst/>
  </autoFilter>
  <mergeCells count="8">
    <mergeCell ref="A1:G1"/>
    <mergeCell ref="A2:G2"/>
    <mergeCell ref="E4:G4"/>
    <mergeCell ref="A19:B19"/>
    <mergeCell ref="A4:A5"/>
    <mergeCell ref="B4:B5"/>
    <mergeCell ref="C4:C5"/>
    <mergeCell ref="D4:D5"/>
  </mergeCells>
  <pageMargins left="0.31496062992126" right="0.31496062992126" top="0.156944444444444" bottom="0.0784722222222222" header="0.118110236220472" footer="0.0393700787401575"/>
  <pageSetup paperSize="8" fitToHeight="0" orientation="landscape"/>
  <headerFooter/>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表决统计票</vt:lpstr>
      <vt:lpstr>表决统计票 (2)</vt:lpstr>
      <vt:lpstr>表决统计票 (分配二次)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谢志超</dc:creator>
  <cp:lastModifiedBy>王珂</cp:lastModifiedBy>
  <dcterms:created xsi:type="dcterms:W3CDTF">2010-01-21T13:56:00Z</dcterms:created>
  <cp:lastPrinted>2021-06-24T02:50:00Z</cp:lastPrinted>
  <dcterms:modified xsi:type="dcterms:W3CDTF">2025-02-16T05:37:35Z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9FA8672AE7D047F9AFD20F6F21AD1427_13</vt:lpwstr>
  </property>
</Properties>
</file>