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平远项目\变价\包销\"/>
    </mc:Choice>
  </mc:AlternateContent>
  <xr:revisionPtr revIDLastSave="0" documentId="13_ncr:1_{8BA61A72-8AC7-4082-B976-28987278A482}" xr6:coauthVersionLast="47" xr6:coauthVersionMax="47" xr10:uidLastSave="{00000000-0000-0000-0000-000000000000}"/>
  <bookViews>
    <workbookView xWindow="-108" yWindow="-108" windowWidth="23256" windowHeight="12456" tabRatio="596" xr2:uid="{00000000-000D-0000-FFFF-FFFF00000000}"/>
  </bookViews>
  <sheets>
    <sheet name="汇总" sheetId="6" r:id="rId1"/>
    <sheet name="星海花园存货-未售" sheetId="7" r:id="rId2"/>
    <sheet name="多层房产21套" sheetId="3" r:id="rId3"/>
    <sheet name="高层房产389套" sheetId="1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2" hidden="1">多层房产21套!$A$3:$I$26</definedName>
    <definedName name="_xlnm._FilterDatabase" localSheetId="3" hidden="1">高层房产389套!$A$3:$I$392</definedName>
  </definedNames>
  <calcPr calcId="191029" concurrentCalc="0"/>
</workbook>
</file>

<file path=xl/calcChain.xml><?xml version="1.0" encoding="utf-8"?>
<calcChain xmlns="http://schemas.openxmlformats.org/spreadsheetml/2006/main">
  <c r="D9" i="6" l="1"/>
  <c r="E7" i="6"/>
  <c r="D7" i="6"/>
  <c r="C7" i="6"/>
  <c r="F4" i="7"/>
  <c r="G4" i="7"/>
  <c r="F5" i="7"/>
  <c r="G5" i="7"/>
  <c r="F6" i="7"/>
  <c r="G6" i="7"/>
  <c r="F7" i="7"/>
  <c r="G7" i="7"/>
  <c r="F8" i="7"/>
  <c r="G8" i="7"/>
  <c r="F9" i="7"/>
  <c r="G9" i="7"/>
  <c r="F10" i="7"/>
  <c r="G10" i="7"/>
  <c r="F11" i="7"/>
  <c r="G11" i="7"/>
  <c r="F12" i="7"/>
  <c r="G12" i="7"/>
  <c r="F13" i="7"/>
  <c r="G13" i="7"/>
  <c r="F14" i="7"/>
  <c r="G14" i="7"/>
  <c r="F15" i="7"/>
  <c r="G15" i="7"/>
  <c r="F16" i="7"/>
  <c r="G16" i="7"/>
  <c r="F17" i="7"/>
  <c r="G17" i="7"/>
  <c r="G18" i="7"/>
  <c r="D4" i="6"/>
  <c r="F4" i="3"/>
  <c r="G4" i="3"/>
  <c r="F5" i="3"/>
  <c r="G5" i="3"/>
  <c r="F6" i="3"/>
  <c r="G6" i="3"/>
  <c r="F7" i="3"/>
  <c r="G7" i="3"/>
  <c r="F8" i="3"/>
  <c r="G8" i="3"/>
  <c r="F9" i="3"/>
  <c r="G9" i="3"/>
  <c r="F10" i="3"/>
  <c r="G10" i="3"/>
  <c r="F12" i="3"/>
  <c r="G12" i="3"/>
  <c r="F13" i="3"/>
  <c r="G13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G26" i="3"/>
  <c r="D5" i="6"/>
  <c r="F13" i="1"/>
  <c r="G13" i="1"/>
  <c r="F48" i="1"/>
  <c r="G48" i="1"/>
  <c r="F57" i="1"/>
  <c r="G57" i="1"/>
  <c r="F101" i="1"/>
  <c r="G101" i="1"/>
  <c r="F114" i="1"/>
  <c r="G114" i="1"/>
  <c r="F122" i="1"/>
  <c r="G122" i="1"/>
  <c r="F131" i="1"/>
  <c r="G131" i="1"/>
  <c r="F136" i="1"/>
  <c r="G136" i="1"/>
  <c r="F166" i="1"/>
  <c r="G166" i="1"/>
  <c r="F169" i="1"/>
  <c r="G169" i="1"/>
  <c r="F175" i="1"/>
  <c r="G175" i="1"/>
  <c r="F177" i="1"/>
  <c r="G177" i="1"/>
  <c r="F179" i="1"/>
  <c r="G179" i="1"/>
  <c r="F181" i="1"/>
  <c r="G181" i="1"/>
  <c r="F183" i="1"/>
  <c r="G183" i="1"/>
  <c r="F186" i="1"/>
  <c r="G186" i="1"/>
  <c r="F188" i="1"/>
  <c r="G188" i="1"/>
  <c r="F193" i="1"/>
  <c r="G193" i="1"/>
  <c r="F195" i="1"/>
  <c r="G195" i="1"/>
  <c r="F201" i="1"/>
  <c r="G201" i="1"/>
  <c r="F204" i="1"/>
  <c r="G204" i="1"/>
  <c r="F205" i="1"/>
  <c r="G205" i="1"/>
  <c r="F206" i="1"/>
  <c r="G206" i="1"/>
  <c r="F207" i="1"/>
  <c r="G207" i="1"/>
  <c r="F208" i="1"/>
  <c r="G208" i="1"/>
  <c r="F209" i="1"/>
  <c r="G209" i="1"/>
  <c r="F210" i="1"/>
  <c r="G210" i="1"/>
  <c r="F211" i="1"/>
  <c r="G211" i="1"/>
  <c r="F212" i="1"/>
  <c r="G212" i="1"/>
  <c r="F213" i="1"/>
  <c r="G213" i="1"/>
  <c r="F214" i="1"/>
  <c r="G214" i="1"/>
  <c r="F215" i="1"/>
  <c r="G215" i="1"/>
  <c r="F216" i="1"/>
  <c r="G216" i="1"/>
  <c r="F217" i="1"/>
  <c r="G217" i="1"/>
  <c r="F218" i="1"/>
  <c r="G218" i="1"/>
  <c r="F219" i="1"/>
  <c r="G219" i="1"/>
  <c r="F220" i="1"/>
  <c r="G220" i="1"/>
  <c r="F221" i="1"/>
  <c r="G221" i="1"/>
  <c r="F222" i="1"/>
  <c r="G222" i="1"/>
  <c r="F227" i="1"/>
  <c r="G227" i="1"/>
  <c r="F229" i="1"/>
  <c r="G229" i="1"/>
  <c r="F231" i="1"/>
  <c r="G231" i="1"/>
  <c r="F235" i="1"/>
  <c r="G235" i="1"/>
  <c r="F236" i="1"/>
  <c r="G236" i="1"/>
  <c r="F240" i="1"/>
  <c r="G240" i="1"/>
  <c r="F244" i="1"/>
  <c r="G244" i="1"/>
  <c r="F246" i="1"/>
  <c r="G246" i="1"/>
  <c r="F250" i="1"/>
  <c r="G250" i="1"/>
  <c r="F269" i="1"/>
  <c r="G269" i="1"/>
  <c r="F270" i="1"/>
  <c r="G270" i="1"/>
  <c r="F271" i="1"/>
  <c r="G271" i="1"/>
  <c r="F272" i="1"/>
  <c r="G272" i="1"/>
  <c r="F273" i="1"/>
  <c r="G273" i="1"/>
  <c r="F274" i="1"/>
  <c r="G274" i="1"/>
  <c r="F275" i="1"/>
  <c r="G275" i="1"/>
  <c r="F276" i="1"/>
  <c r="G276" i="1"/>
  <c r="F277" i="1"/>
  <c r="G277" i="1"/>
  <c r="F278" i="1"/>
  <c r="G278" i="1"/>
  <c r="F279" i="1"/>
  <c r="G279" i="1"/>
  <c r="F280" i="1"/>
  <c r="G280" i="1"/>
  <c r="F281" i="1"/>
  <c r="G281" i="1"/>
  <c r="F282" i="1"/>
  <c r="G282" i="1"/>
  <c r="F283" i="1"/>
  <c r="G283" i="1"/>
  <c r="F284" i="1"/>
  <c r="G284" i="1"/>
  <c r="F285" i="1"/>
  <c r="G285" i="1"/>
  <c r="F286" i="1"/>
  <c r="G286" i="1"/>
  <c r="F287" i="1"/>
  <c r="G287" i="1"/>
  <c r="F288" i="1"/>
  <c r="G288" i="1"/>
  <c r="F289" i="1"/>
  <c r="G289" i="1"/>
  <c r="F290" i="1"/>
  <c r="G290" i="1"/>
  <c r="F291" i="1"/>
  <c r="G291" i="1"/>
  <c r="F292" i="1"/>
  <c r="G292" i="1"/>
  <c r="F293" i="1"/>
  <c r="G293" i="1"/>
  <c r="F294" i="1"/>
  <c r="G294" i="1"/>
  <c r="F295" i="1"/>
  <c r="G295" i="1"/>
  <c r="F296" i="1"/>
  <c r="G296" i="1"/>
  <c r="F297" i="1"/>
  <c r="G297" i="1"/>
  <c r="F298" i="1"/>
  <c r="G298" i="1"/>
  <c r="F312" i="1"/>
  <c r="G312" i="1"/>
  <c r="F313" i="1"/>
  <c r="G313" i="1"/>
  <c r="F314" i="1"/>
  <c r="G314" i="1"/>
  <c r="F315" i="1"/>
  <c r="G315" i="1"/>
  <c r="F316" i="1"/>
  <c r="G316" i="1"/>
  <c r="F317" i="1"/>
  <c r="G317" i="1"/>
  <c r="F350" i="1"/>
  <c r="G350" i="1"/>
  <c r="F375" i="1"/>
  <c r="G375" i="1"/>
  <c r="F379" i="1"/>
  <c r="G379" i="1"/>
  <c r="F383" i="1"/>
  <c r="G383" i="1"/>
  <c r="G393" i="1"/>
  <c r="D6" i="6"/>
  <c r="D8" i="6"/>
  <c r="E393" i="1"/>
  <c r="C6" i="6"/>
  <c r="E26" i="3"/>
  <c r="C5" i="6"/>
  <c r="E18" i="7"/>
  <c r="C4" i="6"/>
  <c r="E6" i="6"/>
  <c r="C9" i="6"/>
  <c r="E5" i="6"/>
  <c r="E4" i="6"/>
  <c r="E9" i="6"/>
</calcChain>
</file>

<file path=xl/sharedStrings.xml><?xml version="1.0" encoding="utf-8"?>
<sst xmlns="http://schemas.openxmlformats.org/spreadsheetml/2006/main" count="897" uniqueCount="269">
  <si>
    <t>评估汇总表</t>
  </si>
  <si>
    <t>评估基准日2020年6月18日</t>
  </si>
  <si>
    <t>序号</t>
  </si>
  <si>
    <t>名称</t>
  </si>
  <si>
    <t>面积（平方米）</t>
  </si>
  <si>
    <t>评估值（元）</t>
  </si>
  <si>
    <t>评估值（万元）</t>
  </si>
  <si>
    <t>星海花园未售房地产</t>
  </si>
  <si>
    <t>香港平远国际城多层未售房地产</t>
  </si>
  <si>
    <t>香港平远国际城高层在建房地产</t>
  </si>
  <si>
    <t>星海花园未售房地产评估明细表</t>
  </si>
  <si>
    <t>类型</t>
  </si>
  <si>
    <t>楼号</t>
  </si>
  <si>
    <t>房号</t>
  </si>
  <si>
    <t>建筑面积（㎡）</t>
  </si>
  <si>
    <t>单价（元/㎡）（元/个）</t>
  </si>
  <si>
    <t>总价（元）</t>
  </si>
  <si>
    <t>住宅</t>
  </si>
  <si>
    <t>1#</t>
  </si>
  <si>
    <t>1-601</t>
  </si>
  <si>
    <t>车库</t>
  </si>
  <si>
    <t>2#车库</t>
  </si>
  <si>
    <t>6#车库</t>
  </si>
  <si>
    <t>10#车库</t>
  </si>
  <si>
    <t>12#车库</t>
  </si>
  <si>
    <t>13#车库</t>
  </si>
  <si>
    <t>储藏室</t>
  </si>
  <si>
    <t>1#储藏室</t>
  </si>
  <si>
    <t>11#储藏室</t>
  </si>
  <si>
    <t>8#储藏室</t>
  </si>
  <si>
    <t>合计</t>
  </si>
  <si>
    <t>香港平远国际城多层未售房地产评估明细表</t>
  </si>
  <si>
    <t>单价（元/㎡）</t>
  </si>
  <si>
    <t>所在楼层/总楼层</t>
  </si>
  <si>
    <t>备注</t>
  </si>
  <si>
    <t>2-506</t>
  </si>
  <si>
    <t>5/6</t>
  </si>
  <si>
    <t>基价层</t>
  </si>
  <si>
    <t>5/5</t>
  </si>
  <si>
    <t>1/4</t>
  </si>
  <si>
    <t>一楼带院</t>
  </si>
  <si>
    <t>2-106</t>
  </si>
  <si>
    <t>3-507</t>
  </si>
  <si>
    <t>4-507</t>
  </si>
  <si>
    <t>3/6</t>
  </si>
  <si>
    <t>4-503</t>
  </si>
  <si>
    <t>2/6</t>
  </si>
  <si>
    <t>3-607</t>
  </si>
  <si>
    <t>6/6</t>
  </si>
  <si>
    <t>2-603</t>
  </si>
  <si>
    <t>2-604</t>
  </si>
  <si>
    <t>2-104</t>
  </si>
  <si>
    <t>5-313</t>
  </si>
  <si>
    <t>3-609</t>
  </si>
  <si>
    <t>2-203</t>
  </si>
  <si>
    <t>2-303</t>
  </si>
  <si>
    <t>1-503</t>
  </si>
  <si>
    <t>1-603</t>
  </si>
  <si>
    <t>2-404</t>
  </si>
  <si>
    <t>4/6</t>
  </si>
  <si>
    <t>4-611</t>
  </si>
  <si>
    <t>1-501</t>
  </si>
  <si>
    <t>香港平远国际城高层在建房地产评估明细表</t>
  </si>
  <si>
    <t>1403</t>
  </si>
  <si>
    <t>1501</t>
  </si>
  <si>
    <t>1509</t>
  </si>
  <si>
    <t>1810</t>
  </si>
  <si>
    <t>2603</t>
  </si>
  <si>
    <t>2608</t>
  </si>
  <si>
    <t>2703</t>
  </si>
  <si>
    <t>2706</t>
  </si>
  <si>
    <t>2806</t>
  </si>
  <si>
    <t>2808</t>
  </si>
  <si>
    <t>2903</t>
  </si>
  <si>
    <t>2906</t>
  </si>
  <si>
    <t>2908</t>
  </si>
  <si>
    <t>3001</t>
  </si>
  <si>
    <t>3003</t>
  </si>
  <si>
    <t>3008</t>
  </si>
  <si>
    <t>3101</t>
  </si>
  <si>
    <t>3103</t>
  </si>
  <si>
    <t>3106</t>
  </si>
  <si>
    <t>3108</t>
  </si>
  <si>
    <t>3206</t>
  </si>
  <si>
    <t>3303</t>
  </si>
  <si>
    <t>3306</t>
  </si>
  <si>
    <t>309</t>
  </si>
  <si>
    <t>1002</t>
  </si>
  <si>
    <t>1006</t>
  </si>
  <si>
    <t>1010</t>
  </si>
  <si>
    <t>1102</t>
  </si>
  <si>
    <t>1104</t>
  </si>
  <si>
    <t>1106</t>
  </si>
  <si>
    <t>1110</t>
  </si>
  <si>
    <t>1206</t>
  </si>
  <si>
    <t>1209</t>
  </si>
  <si>
    <t>1210</t>
  </si>
  <si>
    <t>1301</t>
  </si>
  <si>
    <t>1309</t>
  </si>
  <si>
    <t>1310</t>
  </si>
  <si>
    <t>1406</t>
  </si>
  <si>
    <t>1409</t>
  </si>
  <si>
    <t>1410</t>
  </si>
  <si>
    <t>1502</t>
  </si>
  <si>
    <t>1505</t>
  </si>
  <si>
    <t>1510</t>
  </si>
  <si>
    <t>1605</t>
  </si>
  <si>
    <t>1610</t>
  </si>
  <si>
    <t>1705</t>
  </si>
  <si>
    <t>1709</t>
  </si>
  <si>
    <t>1710</t>
  </si>
  <si>
    <t>1801</t>
  </si>
  <si>
    <t>1805</t>
  </si>
  <si>
    <t>1905</t>
  </si>
  <si>
    <t>1906</t>
  </si>
  <si>
    <t>1910</t>
  </si>
  <si>
    <t>2007</t>
  </si>
  <si>
    <t>2010</t>
  </si>
  <si>
    <t>2110</t>
  </si>
  <si>
    <t>2202</t>
  </si>
  <si>
    <t>2209</t>
  </si>
  <si>
    <t>2210</t>
  </si>
  <si>
    <t>2306</t>
  </si>
  <si>
    <t>2307</t>
  </si>
  <si>
    <t>2309</t>
  </si>
  <si>
    <t>2310</t>
  </si>
  <si>
    <t>2402</t>
  </si>
  <si>
    <t>2406</t>
  </si>
  <si>
    <t>2407</t>
  </si>
  <si>
    <t>2408</t>
  </si>
  <si>
    <t>2409</t>
  </si>
  <si>
    <t>2502</t>
  </si>
  <si>
    <t>2506</t>
  </si>
  <si>
    <t>2507</t>
  </si>
  <si>
    <t>2509</t>
  </si>
  <si>
    <t>2606</t>
  </si>
  <si>
    <t>2607</t>
  </si>
  <si>
    <t>2704</t>
  </si>
  <si>
    <t>2707</t>
  </si>
  <si>
    <t>2708</t>
  </si>
  <si>
    <t>2802</t>
  </si>
  <si>
    <t>2803</t>
  </si>
  <si>
    <t>2807</t>
  </si>
  <si>
    <t>2902</t>
  </si>
  <si>
    <t>2904</t>
  </si>
  <si>
    <t>2907</t>
  </si>
  <si>
    <t>3006</t>
  </si>
  <si>
    <t>3007</t>
  </si>
  <si>
    <t>301</t>
  </si>
  <si>
    <t>302</t>
  </si>
  <si>
    <t>305</t>
  </si>
  <si>
    <t>306</t>
  </si>
  <si>
    <t>310</t>
  </si>
  <si>
    <t>3104</t>
  </si>
  <si>
    <t>3107</t>
  </si>
  <si>
    <t>3202</t>
  </si>
  <si>
    <t>3203</t>
  </si>
  <si>
    <t>3204</t>
  </si>
  <si>
    <t>3205</t>
  </si>
  <si>
    <t>3207</t>
  </si>
  <si>
    <t>3208</t>
  </si>
  <si>
    <t>3305</t>
  </si>
  <si>
    <t>3307</t>
  </si>
  <si>
    <t>401</t>
  </si>
  <si>
    <t>402</t>
  </si>
  <si>
    <t>403</t>
  </si>
  <si>
    <t>404</t>
  </si>
  <si>
    <t>405</t>
  </si>
  <si>
    <t>406</t>
  </si>
  <si>
    <t>410</t>
  </si>
  <si>
    <t>502</t>
  </si>
  <si>
    <t>503</t>
  </si>
  <si>
    <t>506</t>
  </si>
  <si>
    <t>704</t>
  </si>
  <si>
    <t>805</t>
  </si>
  <si>
    <t>806</t>
  </si>
  <si>
    <t>808</t>
  </si>
  <si>
    <t>809</t>
  </si>
  <si>
    <t>810</t>
  </si>
  <si>
    <t>901</t>
  </si>
  <si>
    <t>905</t>
  </si>
  <si>
    <t>907</t>
  </si>
  <si>
    <t>909</t>
  </si>
  <si>
    <t>910</t>
  </si>
  <si>
    <t>1009</t>
  </si>
  <si>
    <t>1306</t>
  </si>
  <si>
    <t>1402</t>
  </si>
  <si>
    <t>1506</t>
  </si>
  <si>
    <t>1609</t>
  </si>
  <si>
    <t>1701</t>
  </si>
  <si>
    <t>1706</t>
  </si>
  <si>
    <t>1802</t>
  </si>
  <si>
    <t>1806</t>
  </si>
  <si>
    <t>1809</t>
  </si>
  <si>
    <t>1907</t>
  </si>
  <si>
    <t>1909</t>
  </si>
  <si>
    <t>2002</t>
  </si>
  <si>
    <t>2009</t>
  </si>
  <si>
    <t>2102</t>
  </si>
  <si>
    <t>2106</t>
  </si>
  <si>
    <t>2109</t>
  </si>
  <si>
    <t>2206</t>
  </si>
  <si>
    <t>2302</t>
  </si>
  <si>
    <t>2305</t>
  </si>
  <si>
    <t>2308</t>
  </si>
  <si>
    <t>2401</t>
  </si>
  <si>
    <t>2403</t>
  </si>
  <si>
    <t>2504</t>
  </si>
  <si>
    <t>2508</t>
  </si>
  <si>
    <t>2601</t>
  </si>
  <si>
    <t>2602</t>
  </si>
  <si>
    <t>2701</t>
  </si>
  <si>
    <t>2702</t>
  </si>
  <si>
    <t>2801</t>
  </si>
  <si>
    <t>2804</t>
  </si>
  <si>
    <t>2901</t>
  </si>
  <si>
    <t>2905</t>
  </si>
  <si>
    <t>3002</t>
  </si>
  <si>
    <t>3004</t>
  </si>
  <si>
    <t>3005</t>
  </si>
  <si>
    <t>505</t>
  </si>
  <si>
    <t>605</t>
  </si>
  <si>
    <t>407</t>
  </si>
  <si>
    <t>408</t>
  </si>
  <si>
    <t>409</t>
  </si>
  <si>
    <t>501</t>
  </si>
  <si>
    <t>504</t>
  </si>
  <si>
    <t>601</t>
  </si>
  <si>
    <t>602</t>
  </si>
  <si>
    <t>606</t>
  </si>
  <si>
    <t>703</t>
  </si>
  <si>
    <t>710</t>
  </si>
  <si>
    <t>906</t>
  </si>
  <si>
    <t>1302</t>
  </si>
  <si>
    <t>1507</t>
  </si>
  <si>
    <t>1606</t>
  </si>
  <si>
    <t>3304</t>
  </si>
  <si>
    <t>1407</t>
  </si>
  <si>
    <t>1408</t>
  </si>
  <si>
    <t>1602</t>
  </si>
  <si>
    <t>1702</t>
  </si>
  <si>
    <t>2006</t>
  </si>
  <si>
    <t>2101</t>
  </si>
  <si>
    <t>2201</t>
  </si>
  <si>
    <t>2405</t>
  </si>
  <si>
    <t>2503</t>
  </si>
  <si>
    <t>2604</t>
  </si>
  <si>
    <t>303</t>
  </si>
  <si>
    <t>308</t>
  </si>
  <si>
    <t>702</t>
  </si>
  <si>
    <t>804</t>
  </si>
  <si>
    <t>807</t>
  </si>
  <si>
    <t>3308</t>
  </si>
  <si>
    <t>1108</t>
  </si>
  <si>
    <t>1405</t>
  </si>
  <si>
    <t>1902</t>
  </si>
  <si>
    <t>2105</t>
  </si>
  <si>
    <t>2107</t>
  </si>
  <si>
    <t>2207</t>
  </si>
  <si>
    <t>2303</t>
  </si>
  <si>
    <t>2505</t>
  </si>
  <si>
    <t>2605</t>
  </si>
  <si>
    <t>610</t>
  </si>
  <si>
    <t>708</t>
  </si>
  <si>
    <t>类型</t>
    <phoneticPr fontId="12" type="noConversion"/>
  </si>
  <si>
    <t>住宅</t>
    <phoneticPr fontId="12" type="noConversion"/>
  </si>
  <si>
    <t>房屋续建部分价值</t>
    <phoneticPr fontId="12" type="noConversion"/>
  </si>
  <si>
    <t>合计</t>
    <phoneticPr fontId="12" type="noConversion"/>
  </si>
  <si>
    <t>备注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</si>
</sst>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0.00_ "/>
    <numFmt numFmtId="178" formatCode="#,##0.00_ "/>
    <numFmt numFmtId="179" formatCode="0.00_);[Red]\(0.00\)"/>
    <numFmt numFmtId="180" formatCode="0_ "/>
    <numFmt numFmtId="182" formatCode="0_);[Red]\(0\)"/>
  </numFmts>
  <fonts count="15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6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1"/>
      <name val="仿宋"/>
      <family val="3"/>
      <charset val="134"/>
    </font>
    <font>
      <sz val="12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1" fillId="0" borderId="0" applyFont="0" applyFill="0" applyBorder="0" applyAlignment="0" applyProtection="0">
      <alignment vertical="center"/>
    </xf>
    <xf numFmtId="0" fontId="1" fillId="0" borderId="0"/>
    <xf numFmtId="0" fontId="11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17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178" fontId="8" fillId="0" borderId="1" xfId="2" applyNumberFormat="1" applyFont="1" applyBorder="1" applyAlignment="1">
      <alignment horizontal="center" vertical="center" wrapText="1"/>
    </xf>
    <xf numFmtId="43" fontId="8" fillId="0" borderId="1" xfId="1" applyFont="1" applyFill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wrapText="1"/>
    </xf>
    <xf numFmtId="0" fontId="7" fillId="0" borderId="1" xfId="0" applyFont="1" applyBorder="1"/>
    <xf numFmtId="0" fontId="10" fillId="0" borderId="0" xfId="0" applyFont="1"/>
    <xf numFmtId="0" fontId="7" fillId="0" borderId="0" xfId="0" applyFont="1"/>
    <xf numFmtId="18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180" fontId="10" fillId="0" borderId="0" xfId="0" applyNumberFormat="1" applyFont="1"/>
    <xf numFmtId="178" fontId="10" fillId="0" borderId="0" xfId="0" applyNumberFormat="1" applyFont="1"/>
    <xf numFmtId="178" fontId="3" fillId="0" borderId="0" xfId="0" applyNumberFormat="1" applyFont="1" applyAlignment="1">
      <alignment vertical="center"/>
    </xf>
    <xf numFmtId="180" fontId="8" fillId="0" borderId="1" xfId="2" applyNumberFormat="1" applyFont="1" applyBorder="1" applyAlignment="1">
      <alignment horizontal="center" vertical="center" wrapText="1"/>
    </xf>
    <xf numFmtId="182" fontId="5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vertical="center"/>
    </xf>
    <xf numFmtId="180" fontId="3" fillId="0" borderId="0" xfId="0" applyNumberFormat="1" applyFont="1" applyAlignment="1">
      <alignment vertical="center"/>
    </xf>
    <xf numFmtId="178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2" xfId="3" xr:uid="{12556012-50B3-40C9-93F2-8E3084A09A4A}"/>
    <cellStyle name="常规_Sheet1_1" xfId="2" xr:uid="{00000000-0005-0000-0000-000032000000}"/>
    <cellStyle name="千位分隔" xfId="1" builtin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&#36164;&#20135;/&#25253;&#21578;/173+176&#20083;&#23665;-&#30772;&#20135;-&#26085;&#29031;&#20029;&#22478;/&#25253;&#21578;/176&#36164;&#20135;&#35780;&#20272;&#25253;&#21578;/2&#22810;&#23618;&#23384;&#37327;&#25151;&#24066;&#22330;&#27861;&#35745;&#31639;&#34920;--&#26446;%20-&#35843;&#35013;&#20462;&#20943;&#32500;&#20462;&#3615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&#36164;&#20135;/&#25253;&#21578;/&#20083;&#23665;-&#30772;&#20135;-&#26085;&#29031;&#20029;&#22478;/&#20029;&#22478;-&#20027;&#35201;&#35745;&#31639;/&#36710;&#24211;&#12289;&#20648;&#34255;&#23460;/&#36710;&#24211;&#20648;&#34255;&#23460;&#35745;&#31639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vesyang/Desktop/2&#22810;&#23618;&#23384;&#37327;&#25151;&#24066;&#22330;&#27861;&#35745;&#31639;&#34920;--&#26446;%20-&#35843;&#35013;&#20462;&#20943;&#32500;&#20462;&#3615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&#36164;&#20135;/&#25253;&#21578;/173+176&#20083;&#23665;-&#30772;&#20135;-&#26085;&#29031;&#20029;&#22478;/&#20029;&#22478;-&#20027;&#35201;&#35745;&#31639;/&#35745;&#31639;&#34920;-10.13&#22303;&#22686;5%25/2&#22810;&#23618;&#23384;&#37327;&#25151;&#24066;&#22330;&#27861;&#35745;&#31639;&#34920;--&#26446;%20-&#35843;&#35013;&#20462;&#20943;&#32500;&#20462;&#36153;-2021.2.26&#26032;&#2115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&#36164;&#20135;/&#25253;&#21578;/173+176&#20083;&#23665;-&#30772;&#20135;-&#26085;&#29031;&#20029;&#22478;/&#20029;&#22478;-&#20027;&#35201;&#35745;&#31639;/&#35745;&#31639;&#34920;-10.13&#22303;&#22686;5%25/&#20116;&#26399;&#38754;&#31215;&#34920;-&#20551;&#24320;&#2151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ivesyang\Desktop\&#20116;&#26399;&#38754;&#31215;&#34920;-&#20551;&#24320;&#2151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香港国际平远城"/>
      <sheetName val="香港国际平远城 一楼带院"/>
      <sheetName val="汇总表"/>
      <sheetName val="10月13日新给的多层"/>
    </sheetNames>
    <sheetDataSet>
      <sheetData sheetId="0" refreshError="1"/>
      <sheetData sheetId="1" refreshError="1"/>
      <sheetData sheetId="2" refreshError="1"/>
      <sheetData sheetId="3" refreshError="1">
        <row r="20">
          <cell r="I20">
            <v>2978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计算"/>
      <sheetName val="Sheet2"/>
      <sheetName val="Sheet3"/>
    </sheetNames>
    <sheetDataSet>
      <sheetData sheetId="0" refreshError="1"/>
      <sheetData sheetId="1" refreshError="1">
        <row r="3">
          <cell r="F3">
            <v>40300</v>
          </cell>
        </row>
        <row r="4">
          <cell r="F4">
            <v>36270</v>
          </cell>
        </row>
        <row r="5">
          <cell r="F5">
            <v>36270</v>
          </cell>
        </row>
        <row r="6">
          <cell r="F6">
            <v>36270</v>
          </cell>
        </row>
        <row r="7">
          <cell r="F7">
            <v>38285</v>
          </cell>
        </row>
        <row r="8">
          <cell r="F8">
            <v>38285</v>
          </cell>
        </row>
        <row r="9">
          <cell r="F9">
            <v>38285</v>
          </cell>
        </row>
        <row r="10">
          <cell r="F10">
            <v>36270</v>
          </cell>
        </row>
        <row r="11">
          <cell r="F11">
            <v>1543</v>
          </cell>
        </row>
        <row r="12">
          <cell r="F12">
            <v>1543</v>
          </cell>
        </row>
        <row r="13">
          <cell r="F13">
            <v>1543</v>
          </cell>
        </row>
        <row r="14">
          <cell r="F14">
            <v>1543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香港国际平远城"/>
      <sheetName val="香港国际平远城 一楼带院"/>
      <sheetName val="汇总表"/>
      <sheetName val="10月13日新给的多层"/>
    </sheetNames>
    <sheetDataSet>
      <sheetData sheetId="0" refreshError="1"/>
      <sheetData sheetId="1" refreshError="1"/>
      <sheetData sheetId="2" refreshError="1"/>
      <sheetData sheetId="3" refreshError="1">
        <row r="2">
          <cell r="K2">
            <v>3104</v>
          </cell>
        </row>
        <row r="3">
          <cell r="K3">
            <v>3104</v>
          </cell>
        </row>
        <row r="8">
          <cell r="K8">
            <v>2948</v>
          </cell>
        </row>
        <row r="9">
          <cell r="K9">
            <v>2948</v>
          </cell>
        </row>
        <row r="10">
          <cell r="K10">
            <v>3644</v>
          </cell>
        </row>
        <row r="15">
          <cell r="K15">
            <v>3104</v>
          </cell>
        </row>
        <row r="20">
          <cell r="K20">
            <v>2948</v>
          </cell>
        </row>
        <row r="23">
          <cell r="K23">
            <v>2948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香港国际平远城"/>
      <sheetName val="香港国际平远城 一楼带院"/>
      <sheetName val="汇总表"/>
      <sheetName val="10月13日新给的多层"/>
      <sheetName val="2021-2-26新增多层"/>
    </sheetNames>
    <sheetDataSet>
      <sheetData sheetId="0"/>
      <sheetData sheetId="1"/>
      <sheetData sheetId="2"/>
      <sheetData sheetId="3"/>
      <sheetData sheetId="4">
        <row r="3">
          <cell r="K3">
            <v>3166</v>
          </cell>
        </row>
        <row r="4">
          <cell r="K4">
            <v>2948</v>
          </cell>
        </row>
        <row r="8">
          <cell r="K8">
            <v>2948</v>
          </cell>
        </row>
        <row r="9">
          <cell r="K9">
            <v>2948</v>
          </cell>
        </row>
        <row r="10">
          <cell r="K10">
            <v>2948</v>
          </cell>
        </row>
        <row r="11">
          <cell r="K11">
            <v>2948</v>
          </cell>
        </row>
        <row r="12">
          <cell r="K12">
            <v>3104</v>
          </cell>
        </row>
        <row r="13">
          <cell r="K13">
            <v>2948</v>
          </cell>
        </row>
        <row r="14">
          <cell r="K14">
            <v>3258</v>
          </cell>
        </row>
        <row r="15">
          <cell r="K15">
            <v>2948</v>
          </cell>
        </row>
        <row r="16">
          <cell r="K16">
            <v>3104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价格及浮动规律表"/>
      <sheetName val="1号楼"/>
      <sheetName val="2号楼"/>
      <sheetName val="3号楼"/>
      <sheetName val="47号楼"/>
      <sheetName val="48号楼"/>
      <sheetName val="49号楼"/>
      <sheetName val="76号楼"/>
      <sheetName val="77号楼"/>
      <sheetName val="78号楼"/>
      <sheetName val="79号楼"/>
      <sheetName val="100号楼"/>
      <sheetName val="续建完成后房地产价值汇总"/>
      <sheetName val="定房"/>
      <sheetName val="1号楼销售情况 (2)"/>
      <sheetName val="应收款差异明细"/>
      <sheetName val="诉讼"/>
      <sheetName val="审计说明"/>
    </sheetNames>
    <sheetDataSet>
      <sheetData sheetId="0"/>
      <sheetData sheetId="1"/>
      <sheetData sheetId="2"/>
      <sheetData sheetId="3">
        <row r="10">
          <cell r="D10">
            <v>2761</v>
          </cell>
        </row>
        <row r="272">
          <cell r="D272">
            <v>3931</v>
          </cell>
        </row>
      </sheetData>
      <sheetData sheetId="4"/>
      <sheetData sheetId="5">
        <row r="12">
          <cell r="D12">
            <v>2770</v>
          </cell>
        </row>
        <row r="59">
          <cell r="D59">
            <v>3070</v>
          </cell>
        </row>
        <row r="208">
          <cell r="D208">
            <v>3715</v>
          </cell>
        </row>
        <row r="228">
          <cell r="D228">
            <v>3801</v>
          </cell>
        </row>
      </sheetData>
      <sheetData sheetId="6">
        <row r="12">
          <cell r="D12">
            <v>2770</v>
          </cell>
        </row>
        <row r="14">
          <cell r="D14">
            <v>2898</v>
          </cell>
        </row>
        <row r="18">
          <cell r="D18">
            <v>2898</v>
          </cell>
        </row>
        <row r="22">
          <cell r="D22">
            <v>2813</v>
          </cell>
        </row>
        <row r="23">
          <cell r="D23">
            <v>2847</v>
          </cell>
        </row>
        <row r="32">
          <cell r="D32">
            <v>2856</v>
          </cell>
        </row>
        <row r="51">
          <cell r="D51">
            <v>2899</v>
          </cell>
        </row>
        <row r="61">
          <cell r="D61">
            <v>2942</v>
          </cell>
        </row>
        <row r="71">
          <cell r="D71">
            <v>2985</v>
          </cell>
        </row>
        <row r="81">
          <cell r="D81">
            <v>3028</v>
          </cell>
        </row>
        <row r="122">
          <cell r="D122">
            <v>3243</v>
          </cell>
        </row>
        <row r="142">
          <cell r="D142">
            <v>3329</v>
          </cell>
        </row>
        <row r="221">
          <cell r="D221">
            <v>3787</v>
          </cell>
        </row>
        <row r="225">
          <cell r="D225">
            <v>3693</v>
          </cell>
        </row>
        <row r="233">
          <cell r="D233">
            <v>3736</v>
          </cell>
        </row>
        <row r="235">
          <cell r="D235">
            <v>3793</v>
          </cell>
        </row>
        <row r="239">
          <cell r="D239">
            <v>3907</v>
          </cell>
        </row>
        <row r="241">
          <cell r="D241">
            <v>3779</v>
          </cell>
        </row>
        <row r="243">
          <cell r="D243">
            <v>3836</v>
          </cell>
        </row>
        <row r="247">
          <cell r="D247">
            <v>3950</v>
          </cell>
        </row>
        <row r="249">
          <cell r="D249">
            <v>3822</v>
          </cell>
        </row>
        <row r="255">
          <cell r="D255">
            <v>3993</v>
          </cell>
        </row>
        <row r="257">
          <cell r="D257">
            <v>3865</v>
          </cell>
        </row>
        <row r="263">
          <cell r="D263">
            <v>3950</v>
          </cell>
        </row>
      </sheetData>
      <sheetData sheetId="7"/>
      <sheetData sheetId="8">
        <row r="137">
          <cell r="D137">
            <v>3380</v>
          </cell>
        </row>
      </sheetData>
      <sheetData sheetId="9">
        <row r="43">
          <cell r="D43">
            <v>2933</v>
          </cell>
        </row>
        <row r="55">
          <cell r="D55">
            <v>3070</v>
          </cell>
        </row>
        <row r="57">
          <cell r="D57">
            <v>3036</v>
          </cell>
        </row>
        <row r="58">
          <cell r="D58">
            <v>3070</v>
          </cell>
        </row>
        <row r="103">
          <cell r="D103">
            <v>3191</v>
          </cell>
        </row>
        <row r="107">
          <cell r="D107">
            <v>3251</v>
          </cell>
        </row>
        <row r="114">
          <cell r="D114">
            <v>3328</v>
          </cell>
        </row>
        <row r="117">
          <cell r="D117">
            <v>3294</v>
          </cell>
        </row>
        <row r="118">
          <cell r="D118">
            <v>3328</v>
          </cell>
        </row>
        <row r="119">
          <cell r="D119">
            <v>3328</v>
          </cell>
        </row>
        <row r="123">
          <cell r="D123">
            <v>3277</v>
          </cell>
        </row>
        <row r="127">
          <cell r="D127">
            <v>3337</v>
          </cell>
        </row>
        <row r="133">
          <cell r="D133">
            <v>3320</v>
          </cell>
        </row>
        <row r="136">
          <cell r="D136">
            <v>3380</v>
          </cell>
        </row>
        <row r="137">
          <cell r="D137">
            <v>3380</v>
          </cell>
        </row>
        <row r="143">
          <cell r="D143">
            <v>3363</v>
          </cell>
        </row>
        <row r="146">
          <cell r="D146">
            <v>3423</v>
          </cell>
        </row>
        <row r="147">
          <cell r="D147">
            <v>3423</v>
          </cell>
        </row>
        <row r="166">
          <cell r="D166">
            <v>3509</v>
          </cell>
        </row>
        <row r="173">
          <cell r="D173">
            <v>3492</v>
          </cell>
        </row>
        <row r="177">
          <cell r="D177">
            <v>3552</v>
          </cell>
        </row>
        <row r="182">
          <cell r="D182">
            <v>3501</v>
          </cell>
        </row>
        <row r="183">
          <cell r="D183">
            <v>3535</v>
          </cell>
        </row>
        <row r="192">
          <cell r="D192">
            <v>3544</v>
          </cell>
        </row>
        <row r="193">
          <cell r="D193">
            <v>3578</v>
          </cell>
        </row>
        <row r="203">
          <cell r="D203">
            <v>3621</v>
          </cell>
        </row>
        <row r="206">
          <cell r="D206">
            <v>3681</v>
          </cell>
        </row>
        <row r="207">
          <cell r="D207">
            <v>3681</v>
          </cell>
        </row>
        <row r="213">
          <cell r="D213">
            <v>3664</v>
          </cell>
        </row>
        <row r="216">
          <cell r="D216">
            <v>3724</v>
          </cell>
        </row>
        <row r="217">
          <cell r="D217">
            <v>3724</v>
          </cell>
        </row>
        <row r="223">
          <cell r="D223">
            <v>3707</v>
          </cell>
        </row>
        <row r="227">
          <cell r="D227">
            <v>3767</v>
          </cell>
        </row>
        <row r="235">
          <cell r="D235">
            <v>3833</v>
          </cell>
        </row>
      </sheetData>
      <sheetData sheetId="10">
        <row r="197">
          <cell r="D197">
            <v>3638</v>
          </cell>
        </row>
      </sheetData>
      <sheetData sheetId="11">
        <row r="76">
          <cell r="D76">
            <v>3122</v>
          </cell>
        </row>
        <row r="89">
          <cell r="D89">
            <v>3199</v>
          </cell>
        </row>
        <row r="196">
          <cell r="D196">
            <v>3715</v>
          </cell>
        </row>
        <row r="204">
          <cell r="D204">
            <v>3758</v>
          </cell>
        </row>
        <row r="212">
          <cell r="D212">
            <v>3801</v>
          </cell>
        </row>
      </sheetData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价格及浮动规律表"/>
      <sheetName val="1号楼"/>
      <sheetName val="2号楼"/>
      <sheetName val="3号楼"/>
      <sheetName val="47号楼"/>
      <sheetName val="48号楼"/>
      <sheetName val="49号楼"/>
      <sheetName val="76号楼"/>
      <sheetName val="77号楼"/>
      <sheetName val="78号楼"/>
      <sheetName val="79号楼"/>
      <sheetName val="100号楼"/>
      <sheetName val="续建完成后房地产价值汇总"/>
      <sheetName val="定房"/>
      <sheetName val="1号楼销售情况 (2)"/>
      <sheetName val="应收款差异明细"/>
      <sheetName val="诉讼"/>
      <sheetName val="审计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D2">
            <v>2727</v>
          </cell>
        </row>
        <row r="6">
          <cell r="D6">
            <v>2821</v>
          </cell>
        </row>
        <row r="16">
          <cell r="D16">
            <v>2864</v>
          </cell>
        </row>
        <row r="26">
          <cell r="D26">
            <v>2907</v>
          </cell>
        </row>
        <row r="36">
          <cell r="D36">
            <v>2950</v>
          </cell>
        </row>
        <row r="56">
          <cell r="D56">
            <v>3036</v>
          </cell>
        </row>
        <row r="66">
          <cell r="D66">
            <v>3079</v>
          </cell>
        </row>
        <row r="76">
          <cell r="D76">
            <v>3122</v>
          </cell>
        </row>
        <row r="86">
          <cell r="D86">
            <v>3165</v>
          </cell>
        </row>
        <row r="96">
          <cell r="D96">
            <v>3208</v>
          </cell>
        </row>
        <row r="116">
          <cell r="D116">
            <v>3294</v>
          </cell>
        </row>
        <row r="126">
          <cell r="D126">
            <v>3337</v>
          </cell>
        </row>
        <row r="146">
          <cell r="D146">
            <v>3423</v>
          </cell>
        </row>
        <row r="156">
          <cell r="D156">
            <v>3466</v>
          </cell>
        </row>
        <row r="166">
          <cell r="D166">
            <v>3509</v>
          </cell>
        </row>
        <row r="186">
          <cell r="D186">
            <v>3595</v>
          </cell>
        </row>
        <row r="196">
          <cell r="D196">
            <v>3638</v>
          </cell>
        </row>
        <row r="205">
          <cell r="D205">
            <v>3701</v>
          </cell>
        </row>
        <row r="229">
          <cell r="D229">
            <v>3830</v>
          </cell>
        </row>
        <row r="230">
          <cell r="D230">
            <v>3810</v>
          </cell>
        </row>
      </sheetData>
      <sheetData sheetId="7" refreshError="1"/>
      <sheetData sheetId="8" refreshError="1"/>
      <sheetData sheetId="9" refreshError="1"/>
      <sheetData sheetId="10" refreshError="1">
        <row r="2">
          <cell r="D2">
            <v>2727</v>
          </cell>
        </row>
        <row r="161">
          <cell r="D161">
            <v>3372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"/>
  <sheetViews>
    <sheetView tabSelected="1" workbookViewId="0">
      <selection activeCell="E9" sqref="E9"/>
    </sheetView>
  </sheetViews>
  <sheetFormatPr defaultColWidth="9" defaultRowHeight="30" customHeight="1" x14ac:dyDescent="0.3"/>
  <cols>
    <col min="1" max="1" width="9" style="1"/>
    <col min="2" max="2" width="38.77734375" style="1" customWidth="1"/>
    <col min="3" max="3" width="24.6640625" style="1" customWidth="1"/>
    <col min="4" max="4" width="22.109375" style="1" customWidth="1"/>
    <col min="5" max="5" width="19.33203125" style="1" customWidth="1"/>
    <col min="6" max="7" width="9" style="1"/>
    <col min="8" max="8" width="9.5546875" style="1" bestFit="1" customWidth="1"/>
    <col min="9" max="16382" width="9" style="1"/>
    <col min="16383" max="16384" width="9" style="15"/>
  </cols>
  <sheetData>
    <row r="1" spans="1:11 16383:16383" s="1" customFormat="1" ht="30" customHeight="1" x14ac:dyDescent="0.25">
      <c r="A1" s="51" t="s">
        <v>0</v>
      </c>
      <c r="B1" s="52"/>
      <c r="C1" s="52"/>
      <c r="D1" s="52"/>
      <c r="E1" s="52"/>
      <c r="F1" s="52"/>
    </row>
    <row r="2" spans="1:11 16383:16383" s="1" customFormat="1" ht="15" customHeight="1" x14ac:dyDescent="0.25">
      <c r="A2" s="53" t="s">
        <v>1</v>
      </c>
      <c r="B2" s="54"/>
      <c r="C2" s="54"/>
      <c r="D2" s="54"/>
      <c r="E2" s="54"/>
      <c r="F2" s="54"/>
      <c r="G2" s="7"/>
      <c r="H2" s="7"/>
      <c r="I2" s="7"/>
      <c r="J2" s="7"/>
      <c r="K2" s="7"/>
    </row>
    <row r="3" spans="1:11 16383:16383" s="1" customFormat="1" ht="27.15" customHeight="1" x14ac:dyDescent="0.2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55" t="s">
        <v>268</v>
      </c>
    </row>
    <row r="4" spans="1:11 16383:16383" s="1" customFormat="1" ht="27.15" customHeight="1" x14ac:dyDescent="0.25">
      <c r="A4" s="3">
        <v>1</v>
      </c>
      <c r="B4" s="3" t="s">
        <v>7</v>
      </c>
      <c r="C4" s="2">
        <f>+'星海花园存货-未售'!E18</f>
        <v>317.14</v>
      </c>
      <c r="D4" s="2">
        <f>+'星海花园存货-未售'!G18</f>
        <v>623457</v>
      </c>
      <c r="E4" s="2">
        <f t="shared" ref="E4:E6" si="0">+ROUND(D4/10000,2)</f>
        <v>62.35</v>
      </c>
      <c r="F4" s="56"/>
    </row>
    <row r="5" spans="1:11 16383:16383" s="1" customFormat="1" ht="27.15" customHeight="1" x14ac:dyDescent="0.25">
      <c r="A5" s="3">
        <v>2</v>
      </c>
      <c r="B5" s="3" t="s">
        <v>8</v>
      </c>
      <c r="C5" s="2">
        <f>+多层房产21套!E26</f>
        <v>1634.62</v>
      </c>
      <c r="D5" s="2">
        <f>+多层房产21套!G26</f>
        <v>5182617</v>
      </c>
      <c r="E5" s="2">
        <f t="shared" si="0"/>
        <v>518.26</v>
      </c>
      <c r="F5" s="56"/>
    </row>
    <row r="6" spans="1:11 16383:16383" s="1" customFormat="1" ht="27.15" customHeight="1" x14ac:dyDescent="0.25">
      <c r="A6" s="3">
        <v>3</v>
      </c>
      <c r="B6" s="3" t="s">
        <v>9</v>
      </c>
      <c r="C6" s="2">
        <f>+高层房产389套!E393</f>
        <v>24858.710000000028</v>
      </c>
      <c r="D6" s="2">
        <f>+高层房产389套!G393</f>
        <v>87795155</v>
      </c>
      <c r="E6" s="2">
        <f t="shared" si="0"/>
        <v>8779.52</v>
      </c>
      <c r="F6" s="55"/>
    </row>
    <row r="7" spans="1:11 16383:16383" s="1" customFormat="1" ht="27.15" customHeight="1" x14ac:dyDescent="0.25">
      <c r="A7" s="57" t="s">
        <v>267</v>
      </c>
      <c r="B7" s="58"/>
      <c r="C7" s="2">
        <f>SUM(C4:C6)</f>
        <v>26810.470000000027</v>
      </c>
      <c r="D7" s="2">
        <f>SUM(D4:D6)</f>
        <v>93601229</v>
      </c>
      <c r="E7" s="2">
        <f>SUM(E4:E6)</f>
        <v>9360.130000000001</v>
      </c>
      <c r="F7" s="55"/>
    </row>
    <row r="8" spans="1:11 16383:16383" s="1" customFormat="1" ht="27.15" customHeight="1" x14ac:dyDescent="0.25">
      <c r="A8" s="3">
        <v>4</v>
      </c>
      <c r="B8" s="33" t="s">
        <v>266</v>
      </c>
      <c r="C8" s="34">
        <v>24858.710000000028</v>
      </c>
      <c r="D8" s="2">
        <f>C8*450</f>
        <v>11186419.500000013</v>
      </c>
      <c r="E8" s="2">
        <v>1118.6400000000001</v>
      </c>
      <c r="F8" s="55"/>
    </row>
    <row r="9" spans="1:11 16383:16383" s="1" customFormat="1" ht="27.15" customHeight="1" x14ac:dyDescent="0.3">
      <c r="A9" s="42" t="s">
        <v>267</v>
      </c>
      <c r="B9" s="42"/>
      <c r="C9" s="2">
        <f>SUM(C4:C6)</f>
        <v>26810.470000000027</v>
      </c>
      <c r="D9" s="2">
        <f>SUM(D7:D8)</f>
        <v>104787648.50000001</v>
      </c>
      <c r="E9" s="2">
        <f t="shared" ref="E9" si="1">+ROUND(D9/10000,2)</f>
        <v>10478.76</v>
      </c>
      <c r="F9" s="56"/>
      <c r="XFC9" s="15"/>
    </row>
    <row r="10" spans="1:11 16383:16383" ht="30" customHeight="1" x14ac:dyDescent="0.3">
      <c r="E10" s="31"/>
    </row>
    <row r="11" spans="1:11 16383:16383" ht="30" customHeight="1" x14ac:dyDescent="0.3">
      <c r="D11" s="30"/>
      <c r="E11" s="30"/>
    </row>
  </sheetData>
  <mergeCells count="4">
    <mergeCell ref="A9:B9"/>
    <mergeCell ref="A1:F1"/>
    <mergeCell ref="A2:F2"/>
    <mergeCell ref="A7:B7"/>
  </mergeCells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D23" sqref="D23"/>
    </sheetView>
  </sheetViews>
  <sheetFormatPr defaultColWidth="9" defaultRowHeight="15.6" x14ac:dyDescent="0.3"/>
  <cols>
    <col min="1" max="1" width="9" style="15"/>
    <col min="2" max="2" width="16" style="15" customWidth="1"/>
    <col min="3" max="3" width="15" style="15" customWidth="1"/>
    <col min="4" max="4" width="14" style="21" customWidth="1"/>
    <col min="5" max="5" width="19.109375" style="15" customWidth="1"/>
    <col min="6" max="7" width="22.21875" style="22" customWidth="1"/>
    <col min="8" max="8" width="9" style="15"/>
    <col min="9" max="9" width="11.109375" style="15" customWidth="1"/>
    <col min="10" max="16384" width="9" style="15"/>
  </cols>
  <sheetData>
    <row r="1" spans="1:10" ht="28.05" customHeight="1" x14ac:dyDescent="0.3">
      <c r="A1" s="43" t="s">
        <v>10</v>
      </c>
      <c r="B1" s="43"/>
      <c r="C1" s="43"/>
      <c r="D1" s="44"/>
      <c r="E1" s="43"/>
      <c r="F1" s="45"/>
      <c r="G1" s="45"/>
      <c r="H1" s="23"/>
      <c r="I1" s="23"/>
      <c r="J1" s="4"/>
    </row>
    <row r="2" spans="1:10" s="7" customFormat="1" ht="19.95" customHeight="1" x14ac:dyDescent="0.25">
      <c r="A2" s="46" t="s">
        <v>1</v>
      </c>
      <c r="B2" s="46"/>
      <c r="C2" s="46"/>
      <c r="D2" s="46"/>
      <c r="E2" s="46"/>
      <c r="F2" s="46"/>
      <c r="G2" s="46"/>
      <c r="H2" s="23"/>
      <c r="I2" s="23"/>
      <c r="J2" s="4"/>
    </row>
    <row r="3" spans="1:10" s="7" customFormat="1" ht="13.2" x14ac:dyDescent="0.25">
      <c r="A3" s="9" t="s">
        <v>2</v>
      </c>
      <c r="B3" s="9" t="s">
        <v>11</v>
      </c>
      <c r="C3" s="9" t="s">
        <v>12</v>
      </c>
      <c r="D3" s="24" t="s">
        <v>13</v>
      </c>
      <c r="E3" s="9" t="s">
        <v>14</v>
      </c>
      <c r="F3" s="10" t="s">
        <v>15</v>
      </c>
      <c r="G3" s="10" t="s">
        <v>16</v>
      </c>
      <c r="H3" s="23"/>
      <c r="I3" s="23"/>
      <c r="J3" s="4"/>
    </row>
    <row r="4" spans="1:10" s="7" customFormat="1" ht="18" customHeight="1" x14ac:dyDescent="0.25">
      <c r="A4" s="25">
        <v>1</v>
      </c>
      <c r="B4" s="26" t="s">
        <v>17</v>
      </c>
      <c r="C4" s="26" t="s">
        <v>18</v>
      </c>
      <c r="D4" s="26" t="s">
        <v>19</v>
      </c>
      <c r="E4" s="27">
        <v>75.55</v>
      </c>
      <c r="F4" s="2">
        <f>+ROUND('[1]10月13日新给的多层'!$I$20*0.95,0)</f>
        <v>2829</v>
      </c>
      <c r="G4" s="2">
        <f>+ROUND(E4*F4,0)</f>
        <v>213731</v>
      </c>
      <c r="H4" s="23"/>
      <c r="I4" s="23"/>
      <c r="J4" s="4"/>
    </row>
    <row r="5" spans="1:10" s="7" customFormat="1" ht="18" customHeight="1" x14ac:dyDescent="0.25">
      <c r="A5" s="25">
        <v>2</v>
      </c>
      <c r="B5" s="26" t="s">
        <v>20</v>
      </c>
      <c r="C5" s="26" t="s">
        <v>21</v>
      </c>
      <c r="D5" s="26">
        <v>101</v>
      </c>
      <c r="E5" s="27">
        <v>28.38</v>
      </c>
      <c r="F5" s="2">
        <f>+[2]Sheet2!$F$3</f>
        <v>40300</v>
      </c>
      <c r="G5" s="2">
        <f t="shared" ref="G5:G12" si="0">+F5</f>
        <v>40300</v>
      </c>
      <c r="H5" s="23"/>
      <c r="I5" s="23"/>
      <c r="J5" s="4"/>
    </row>
    <row r="6" spans="1:10" s="7" customFormat="1" ht="18" customHeight="1" x14ac:dyDescent="0.25">
      <c r="A6" s="25">
        <v>3</v>
      </c>
      <c r="B6" s="26" t="s">
        <v>20</v>
      </c>
      <c r="C6" s="26" t="s">
        <v>21</v>
      </c>
      <c r="D6" s="26">
        <v>107</v>
      </c>
      <c r="E6" s="27">
        <v>18.100000000000001</v>
      </c>
      <c r="F6" s="2">
        <f>+[2]Sheet2!$F$4</f>
        <v>36270</v>
      </c>
      <c r="G6" s="2">
        <f t="shared" si="0"/>
        <v>36270</v>
      </c>
      <c r="H6" s="23"/>
      <c r="I6" s="23"/>
      <c r="J6" s="4"/>
    </row>
    <row r="7" spans="1:10" s="7" customFormat="1" ht="18" customHeight="1" x14ac:dyDescent="0.25">
      <c r="A7" s="25">
        <v>4</v>
      </c>
      <c r="B7" s="26" t="s">
        <v>20</v>
      </c>
      <c r="C7" s="26" t="s">
        <v>22</v>
      </c>
      <c r="D7" s="26">
        <v>108</v>
      </c>
      <c r="E7" s="27">
        <v>17.73</v>
      </c>
      <c r="F7" s="2">
        <f>+[2]Sheet2!$F$5</f>
        <v>36270</v>
      </c>
      <c r="G7" s="2">
        <f t="shared" si="0"/>
        <v>36270</v>
      </c>
      <c r="H7" s="23"/>
      <c r="I7" s="23"/>
      <c r="J7" s="4"/>
    </row>
    <row r="8" spans="1:10" s="7" customFormat="1" ht="18" customHeight="1" x14ac:dyDescent="0.25">
      <c r="A8" s="25">
        <v>5</v>
      </c>
      <c r="B8" s="26" t="s">
        <v>20</v>
      </c>
      <c r="C8" s="26" t="s">
        <v>22</v>
      </c>
      <c r="D8" s="26">
        <v>109</v>
      </c>
      <c r="E8" s="27">
        <v>17.73</v>
      </c>
      <c r="F8" s="2">
        <f>+[2]Sheet2!$F$6</f>
        <v>36270</v>
      </c>
      <c r="G8" s="2">
        <f t="shared" si="0"/>
        <v>36270</v>
      </c>
      <c r="H8" s="23"/>
      <c r="I8" s="23"/>
      <c r="J8" s="4"/>
    </row>
    <row r="9" spans="1:10" s="7" customFormat="1" ht="18" customHeight="1" x14ac:dyDescent="0.25">
      <c r="A9" s="25">
        <v>6</v>
      </c>
      <c r="B9" s="26" t="s">
        <v>20</v>
      </c>
      <c r="C9" s="26" t="s">
        <v>23</v>
      </c>
      <c r="D9" s="26">
        <v>1012</v>
      </c>
      <c r="E9" s="27">
        <v>23.94</v>
      </c>
      <c r="F9" s="2">
        <f>+[2]Sheet2!$F$7</f>
        <v>38285</v>
      </c>
      <c r="G9" s="2">
        <f t="shared" si="0"/>
        <v>38285</v>
      </c>
      <c r="H9" s="23"/>
      <c r="I9" s="23"/>
      <c r="J9" s="4"/>
    </row>
    <row r="10" spans="1:10" s="7" customFormat="1" ht="18" customHeight="1" x14ac:dyDescent="0.25">
      <c r="A10" s="25">
        <v>7</v>
      </c>
      <c r="B10" s="26" t="s">
        <v>20</v>
      </c>
      <c r="C10" s="26" t="s">
        <v>23</v>
      </c>
      <c r="D10" s="26">
        <v>1016</v>
      </c>
      <c r="E10" s="27">
        <v>23.94</v>
      </c>
      <c r="F10" s="2">
        <f>+[2]Sheet2!$F$8</f>
        <v>38285</v>
      </c>
      <c r="G10" s="2">
        <f t="shared" si="0"/>
        <v>38285</v>
      </c>
      <c r="H10" s="23"/>
      <c r="I10" s="23"/>
      <c r="J10" s="4"/>
    </row>
    <row r="11" spans="1:10" s="7" customFormat="1" ht="18" customHeight="1" x14ac:dyDescent="0.25">
      <c r="A11" s="25">
        <v>8</v>
      </c>
      <c r="B11" s="26" t="s">
        <v>20</v>
      </c>
      <c r="C11" s="26" t="s">
        <v>24</v>
      </c>
      <c r="D11" s="26">
        <v>1010</v>
      </c>
      <c r="E11" s="27">
        <v>23.04</v>
      </c>
      <c r="F11" s="2">
        <f>+[2]Sheet2!$F$9</f>
        <v>38285</v>
      </c>
      <c r="G11" s="2">
        <f t="shared" si="0"/>
        <v>38285</v>
      </c>
      <c r="H11" s="23"/>
      <c r="I11" s="23"/>
      <c r="J11" s="4"/>
    </row>
    <row r="12" spans="1:10" s="7" customFormat="1" ht="18" customHeight="1" x14ac:dyDescent="0.25">
      <c r="A12" s="25">
        <v>9</v>
      </c>
      <c r="B12" s="26" t="s">
        <v>20</v>
      </c>
      <c r="C12" s="26" t="s">
        <v>25</v>
      </c>
      <c r="D12" s="26">
        <v>1013</v>
      </c>
      <c r="E12" s="27">
        <v>17.77</v>
      </c>
      <c r="F12" s="2">
        <f>+[2]Sheet2!$F$10</f>
        <v>36270</v>
      </c>
      <c r="G12" s="2">
        <f t="shared" si="0"/>
        <v>36270</v>
      </c>
      <c r="H12" s="23"/>
      <c r="I12" s="23"/>
      <c r="J12" s="4"/>
    </row>
    <row r="13" spans="1:10" s="7" customFormat="1" ht="18" customHeight="1" x14ac:dyDescent="0.25">
      <c r="A13" s="25">
        <v>10</v>
      </c>
      <c r="B13" s="26" t="s">
        <v>26</v>
      </c>
      <c r="C13" s="26" t="s">
        <v>27</v>
      </c>
      <c r="D13" s="26">
        <v>101</v>
      </c>
      <c r="E13" s="27">
        <v>12.42</v>
      </c>
      <c r="F13" s="2">
        <f>+[2]Sheet2!$F$11</f>
        <v>1543</v>
      </c>
      <c r="G13" s="2">
        <f t="shared" ref="G13:G17" si="1">+ROUND(E13*F13,0)</f>
        <v>19164</v>
      </c>
      <c r="H13" s="23"/>
      <c r="I13" s="23"/>
      <c r="J13" s="4"/>
    </row>
    <row r="14" spans="1:10" s="7" customFormat="1" ht="18" customHeight="1" x14ac:dyDescent="0.25">
      <c r="A14" s="25">
        <v>11</v>
      </c>
      <c r="B14" s="26" t="s">
        <v>26</v>
      </c>
      <c r="C14" s="26" t="s">
        <v>27</v>
      </c>
      <c r="D14" s="26">
        <v>102</v>
      </c>
      <c r="E14" s="27">
        <v>14.7</v>
      </c>
      <c r="F14" s="2">
        <f>+[2]Sheet2!$F$12</f>
        <v>1543</v>
      </c>
      <c r="G14" s="2">
        <f t="shared" si="1"/>
        <v>22682</v>
      </c>
      <c r="H14" s="23"/>
      <c r="I14" s="23"/>
      <c r="J14" s="4"/>
    </row>
    <row r="15" spans="1:10" s="7" customFormat="1" ht="18" customHeight="1" x14ac:dyDescent="0.25">
      <c r="A15" s="25">
        <v>12</v>
      </c>
      <c r="B15" s="26" t="s">
        <v>26</v>
      </c>
      <c r="C15" s="26" t="s">
        <v>27</v>
      </c>
      <c r="D15" s="26">
        <v>1012</v>
      </c>
      <c r="E15" s="27">
        <v>13.86</v>
      </c>
      <c r="F15" s="2">
        <f>+[2]Sheet2!$F$13</f>
        <v>1543</v>
      </c>
      <c r="G15" s="2">
        <f t="shared" si="1"/>
        <v>21386</v>
      </c>
      <c r="H15" s="23"/>
      <c r="I15" s="23"/>
      <c r="J15" s="4"/>
    </row>
    <row r="16" spans="1:10" s="7" customFormat="1" ht="18" customHeight="1" x14ac:dyDescent="0.25">
      <c r="A16" s="25">
        <v>13</v>
      </c>
      <c r="B16" s="26" t="s">
        <v>26</v>
      </c>
      <c r="C16" s="26" t="s">
        <v>28</v>
      </c>
      <c r="D16" s="26">
        <v>102</v>
      </c>
      <c r="E16" s="27">
        <v>11.17</v>
      </c>
      <c r="F16" s="2">
        <f>+[2]Sheet2!$F$14</f>
        <v>1543</v>
      </c>
      <c r="G16" s="2">
        <f t="shared" si="1"/>
        <v>17235</v>
      </c>
      <c r="H16" s="23"/>
      <c r="I16" s="23"/>
      <c r="J16" s="4"/>
    </row>
    <row r="17" spans="1:10" s="7" customFormat="1" ht="18" customHeight="1" x14ac:dyDescent="0.25">
      <c r="A17" s="25">
        <v>14</v>
      </c>
      <c r="B17" s="26" t="s">
        <v>26</v>
      </c>
      <c r="C17" s="26" t="s">
        <v>29</v>
      </c>
      <c r="D17" s="26">
        <v>105</v>
      </c>
      <c r="E17" s="27">
        <v>18.809999999999999</v>
      </c>
      <c r="F17" s="2">
        <f>+[2]Sheet2!$F$14</f>
        <v>1543</v>
      </c>
      <c r="G17" s="2">
        <f t="shared" si="1"/>
        <v>29024</v>
      </c>
      <c r="H17" s="23"/>
      <c r="I17" s="23"/>
      <c r="J17" s="4"/>
    </row>
    <row r="18" spans="1:10" s="7" customFormat="1" ht="18" customHeight="1" x14ac:dyDescent="0.25">
      <c r="A18" s="20"/>
      <c r="B18" s="26" t="s">
        <v>30</v>
      </c>
      <c r="C18" s="26"/>
      <c r="D18" s="28"/>
      <c r="E18" s="27">
        <f>SUM(E4:E17)</f>
        <v>317.14</v>
      </c>
      <c r="F18" s="2"/>
      <c r="G18" s="2">
        <f>SUM(G4:G17)</f>
        <v>623457</v>
      </c>
      <c r="H18" s="23"/>
      <c r="I18" s="23"/>
      <c r="J18" s="4"/>
    </row>
    <row r="19" spans="1:10" x14ac:dyDescent="0.3">
      <c r="B19" s="4"/>
      <c r="C19" s="4"/>
      <c r="D19" s="29"/>
      <c r="E19" s="4"/>
      <c r="F19" s="23"/>
      <c r="G19" s="23"/>
      <c r="H19" s="23"/>
      <c r="I19" s="23"/>
      <c r="J19" s="4"/>
    </row>
  </sheetData>
  <mergeCells count="2">
    <mergeCell ref="A1:G1"/>
    <mergeCell ref="A2:G2"/>
  </mergeCells>
  <phoneticPr fontId="1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6"/>
  <sheetViews>
    <sheetView workbookViewId="0">
      <selection activeCell="E26" sqref="E26"/>
    </sheetView>
  </sheetViews>
  <sheetFormatPr defaultColWidth="9" defaultRowHeight="13.8" x14ac:dyDescent="0.25"/>
  <cols>
    <col min="1" max="4" width="9.77734375" style="16" customWidth="1"/>
    <col min="5" max="5" width="13.5546875" style="8" customWidth="1"/>
    <col min="6" max="6" width="13.5546875" style="16" customWidth="1"/>
    <col min="7" max="7" width="15.5546875" style="16" customWidth="1"/>
    <col min="8" max="8" width="13.5546875" style="16" customWidth="1"/>
    <col min="9" max="9" width="21.88671875" style="16" customWidth="1"/>
    <col min="10" max="10" width="14.21875" style="16" customWidth="1"/>
    <col min="11" max="16384" width="9" style="16"/>
  </cols>
  <sheetData>
    <row r="1" spans="1:9" s="15" customFormat="1" ht="31.05" customHeight="1" x14ac:dyDescent="0.3">
      <c r="A1" s="47" t="s">
        <v>31</v>
      </c>
      <c r="B1" s="47"/>
      <c r="C1" s="47"/>
      <c r="D1" s="47"/>
      <c r="E1" s="47"/>
      <c r="F1" s="47"/>
      <c r="G1" s="47"/>
      <c r="H1" s="47"/>
      <c r="I1" s="47"/>
    </row>
    <row r="2" spans="1:9" s="7" customFormat="1" ht="19.95" customHeight="1" x14ac:dyDescent="0.25">
      <c r="A2" s="48" t="s">
        <v>1</v>
      </c>
      <c r="B2" s="48"/>
      <c r="C2" s="48"/>
      <c r="D2" s="48"/>
      <c r="E2" s="48"/>
      <c r="F2" s="48"/>
      <c r="G2" s="48"/>
      <c r="H2" s="48"/>
      <c r="I2" s="48"/>
    </row>
    <row r="3" spans="1:9" s="7" customFormat="1" ht="26.4" x14ac:dyDescent="0.25">
      <c r="A3" s="9" t="s">
        <v>2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32</v>
      </c>
      <c r="G3" s="9" t="s">
        <v>16</v>
      </c>
      <c r="H3" s="9" t="s">
        <v>33</v>
      </c>
      <c r="I3" s="9" t="s">
        <v>34</v>
      </c>
    </row>
    <row r="4" spans="1:9" s="7" customFormat="1" ht="13.2" x14ac:dyDescent="0.25">
      <c r="A4" s="5">
        <v>1</v>
      </c>
      <c r="B4" s="17" t="s">
        <v>17</v>
      </c>
      <c r="C4" s="3">
        <v>11</v>
      </c>
      <c r="D4" s="5" t="s">
        <v>35</v>
      </c>
      <c r="E4" s="12">
        <v>65.95</v>
      </c>
      <c r="F4" s="6">
        <f>+'[3]10月13日新给的多层'!$K$3</f>
        <v>3104</v>
      </c>
      <c r="G4" s="6">
        <f t="shared" ref="G4:G10" si="0">ROUND(F4*E4,0)</f>
        <v>204709</v>
      </c>
      <c r="H4" s="19" t="s">
        <v>36</v>
      </c>
      <c r="I4" s="18" t="s">
        <v>37</v>
      </c>
    </row>
    <row r="5" spans="1:9" s="7" customFormat="1" ht="13.2" x14ac:dyDescent="0.25">
      <c r="A5" s="5">
        <v>2</v>
      </c>
      <c r="B5" s="17" t="s">
        <v>17</v>
      </c>
      <c r="C5" s="3">
        <v>18</v>
      </c>
      <c r="D5" s="5" t="s">
        <v>42</v>
      </c>
      <c r="E5" s="12">
        <v>64.599999999999994</v>
      </c>
      <c r="F5" s="6">
        <f>+'[3]10月13日新给的多层'!$K$8</f>
        <v>2948</v>
      </c>
      <c r="G5" s="6">
        <f t="shared" si="0"/>
        <v>190441</v>
      </c>
      <c r="H5" s="19" t="s">
        <v>38</v>
      </c>
      <c r="I5" s="18"/>
    </row>
    <row r="6" spans="1:9" s="7" customFormat="1" ht="13.2" x14ac:dyDescent="0.25">
      <c r="A6" s="5">
        <v>3</v>
      </c>
      <c r="B6" s="17" t="s">
        <v>17</v>
      </c>
      <c r="C6" s="3">
        <v>32</v>
      </c>
      <c r="D6" s="5" t="s">
        <v>43</v>
      </c>
      <c r="E6" s="12">
        <v>64.959999999999994</v>
      </c>
      <c r="F6" s="6">
        <f>+'[3]10月13日新给的多层'!$K$9</f>
        <v>2948</v>
      </c>
      <c r="G6" s="6">
        <f t="shared" si="0"/>
        <v>191502</v>
      </c>
      <c r="H6" s="19" t="s">
        <v>38</v>
      </c>
      <c r="I6" s="18"/>
    </row>
    <row r="7" spans="1:9" s="7" customFormat="1" ht="13.2" x14ac:dyDescent="0.25">
      <c r="A7" s="5">
        <v>4</v>
      </c>
      <c r="B7" s="17" t="s">
        <v>17</v>
      </c>
      <c r="C7" s="3">
        <v>33</v>
      </c>
      <c r="D7" s="5" t="s">
        <v>41</v>
      </c>
      <c r="E7" s="12">
        <v>66.22</v>
      </c>
      <c r="F7" s="6">
        <f>+'[3]10月13日新给的多层'!$K$10</f>
        <v>3644</v>
      </c>
      <c r="G7" s="6">
        <f t="shared" si="0"/>
        <v>241306</v>
      </c>
      <c r="H7" s="19" t="s">
        <v>39</v>
      </c>
      <c r="I7" s="18" t="s">
        <v>40</v>
      </c>
    </row>
    <row r="8" spans="1:9" s="7" customFormat="1" ht="13.2" x14ac:dyDescent="0.25">
      <c r="A8" s="5">
        <v>5</v>
      </c>
      <c r="B8" s="17" t="s">
        <v>17</v>
      </c>
      <c r="C8" s="3">
        <v>52</v>
      </c>
      <c r="D8" s="5" t="s">
        <v>45</v>
      </c>
      <c r="E8" s="12">
        <v>81.41</v>
      </c>
      <c r="F8" s="6">
        <f>+'[3]10月13日新给的多层'!$K$15</f>
        <v>3104</v>
      </c>
      <c r="G8" s="6">
        <f t="shared" si="0"/>
        <v>252697</v>
      </c>
      <c r="H8" s="19" t="s">
        <v>36</v>
      </c>
      <c r="I8" s="18"/>
    </row>
    <row r="9" spans="1:9" s="7" customFormat="1" ht="13.2" x14ac:dyDescent="0.25">
      <c r="A9" s="5">
        <v>6</v>
      </c>
      <c r="B9" s="17" t="s">
        <v>17</v>
      </c>
      <c r="C9" s="3">
        <v>66</v>
      </c>
      <c r="D9" s="5" t="s">
        <v>47</v>
      </c>
      <c r="E9" s="12">
        <v>64.37</v>
      </c>
      <c r="F9" s="6">
        <f>+'[3]10月13日新给的多层'!$K$20</f>
        <v>2948</v>
      </c>
      <c r="G9" s="6">
        <f t="shared" si="0"/>
        <v>189763</v>
      </c>
      <c r="H9" s="19" t="s">
        <v>48</v>
      </c>
      <c r="I9" s="18"/>
    </row>
    <row r="10" spans="1:9" s="7" customFormat="1" ht="13.2" x14ac:dyDescent="0.25">
      <c r="A10" s="5">
        <v>7</v>
      </c>
      <c r="B10" s="17" t="s">
        <v>17</v>
      </c>
      <c r="C10" s="3">
        <v>51</v>
      </c>
      <c r="D10" s="5" t="s">
        <v>49</v>
      </c>
      <c r="E10" s="12">
        <v>88.07</v>
      </c>
      <c r="F10" s="6">
        <f>+'[3]10月13日新给的多层'!$K$23</f>
        <v>2948</v>
      </c>
      <c r="G10" s="6">
        <f t="shared" si="0"/>
        <v>259630</v>
      </c>
      <c r="H10" s="19" t="s">
        <v>48</v>
      </c>
      <c r="I10" s="18"/>
    </row>
    <row r="11" spans="1:9" x14ac:dyDescent="0.25">
      <c r="A11" s="5">
        <v>8</v>
      </c>
      <c r="B11" s="17" t="s">
        <v>17</v>
      </c>
      <c r="C11" s="3">
        <v>17</v>
      </c>
      <c r="D11" s="5" t="s">
        <v>51</v>
      </c>
      <c r="E11" s="12">
        <v>65.92</v>
      </c>
      <c r="F11" s="6">
        <v>3644</v>
      </c>
      <c r="G11" s="6">
        <v>240212</v>
      </c>
      <c r="H11" s="12" t="s">
        <v>39</v>
      </c>
      <c r="I11" s="18" t="s">
        <v>40</v>
      </c>
    </row>
    <row r="12" spans="1:9" x14ac:dyDescent="0.25">
      <c r="A12" s="5">
        <v>9</v>
      </c>
      <c r="B12" s="17" t="s">
        <v>17</v>
      </c>
      <c r="C12" s="3">
        <v>25</v>
      </c>
      <c r="D12" s="5" t="s">
        <v>52</v>
      </c>
      <c r="E12" s="12">
        <v>256.2</v>
      </c>
      <c r="F12" s="6">
        <f>+'[4]2021-2-26新增多层'!$K$3</f>
        <v>3166</v>
      </c>
      <c r="G12" s="6">
        <f t="shared" ref="G12:G24" si="1">ROUND(F12*E12,0)</f>
        <v>811129</v>
      </c>
      <c r="H12" s="12" t="s">
        <v>44</v>
      </c>
      <c r="I12" s="12"/>
    </row>
    <row r="13" spans="1:9" x14ac:dyDescent="0.25">
      <c r="A13" s="5">
        <v>10</v>
      </c>
      <c r="B13" s="17" t="s">
        <v>17</v>
      </c>
      <c r="C13" s="3">
        <v>31</v>
      </c>
      <c r="D13" s="5" t="s">
        <v>53</v>
      </c>
      <c r="E13" s="12">
        <v>60.81</v>
      </c>
      <c r="F13" s="6">
        <f>+'[4]2021-2-26新增多层'!$K$4</f>
        <v>2948</v>
      </c>
      <c r="G13" s="6">
        <f t="shared" si="1"/>
        <v>179268</v>
      </c>
      <c r="H13" s="12" t="s">
        <v>48</v>
      </c>
      <c r="I13" s="12"/>
    </row>
    <row r="14" spans="1:9" x14ac:dyDescent="0.25">
      <c r="A14" s="5">
        <v>11</v>
      </c>
      <c r="B14" s="17" t="s">
        <v>17</v>
      </c>
      <c r="C14" s="3">
        <v>51</v>
      </c>
      <c r="D14" s="5" t="s">
        <v>54</v>
      </c>
      <c r="E14" s="12">
        <v>88.07</v>
      </c>
      <c r="F14" s="32">
        <v>3784</v>
      </c>
      <c r="G14" s="32">
        <v>333257</v>
      </c>
      <c r="H14" s="12" t="s">
        <v>46</v>
      </c>
      <c r="I14" s="12"/>
    </row>
    <row r="15" spans="1:9" x14ac:dyDescent="0.25">
      <c r="A15" s="5">
        <v>12</v>
      </c>
      <c r="B15" s="17" t="s">
        <v>17</v>
      </c>
      <c r="C15" s="3">
        <v>51</v>
      </c>
      <c r="D15" s="5" t="s">
        <v>55</v>
      </c>
      <c r="E15" s="12">
        <v>88.07</v>
      </c>
      <c r="F15" s="32">
        <v>3821</v>
      </c>
      <c r="G15" s="32">
        <v>336515</v>
      </c>
      <c r="H15" s="12" t="s">
        <v>44</v>
      </c>
      <c r="I15" s="12"/>
    </row>
    <row r="16" spans="1:9" x14ac:dyDescent="0.25">
      <c r="A16" s="5">
        <v>13</v>
      </c>
      <c r="B16" s="17" t="s">
        <v>17</v>
      </c>
      <c r="C16" s="3">
        <v>55</v>
      </c>
      <c r="D16" s="5" t="s">
        <v>50</v>
      </c>
      <c r="E16" s="12">
        <v>67.34</v>
      </c>
      <c r="F16" s="6">
        <f>+'[4]2021-2-26新增多层'!$K$8</f>
        <v>2948</v>
      </c>
      <c r="G16" s="6">
        <f t="shared" si="1"/>
        <v>198518</v>
      </c>
      <c r="H16" s="12" t="s">
        <v>48</v>
      </c>
      <c r="I16" s="12"/>
    </row>
    <row r="17" spans="1:9" x14ac:dyDescent="0.25">
      <c r="A17" s="5">
        <v>14</v>
      </c>
      <c r="B17" s="17" t="s">
        <v>17</v>
      </c>
      <c r="C17" s="3">
        <v>62</v>
      </c>
      <c r="D17" s="5" t="s">
        <v>50</v>
      </c>
      <c r="E17" s="12">
        <v>61.15</v>
      </c>
      <c r="F17" s="6">
        <f>+'[4]2021-2-26新增多层'!$K$9</f>
        <v>2948</v>
      </c>
      <c r="G17" s="6">
        <f t="shared" si="1"/>
        <v>180270</v>
      </c>
      <c r="H17" s="12" t="s">
        <v>48</v>
      </c>
      <c r="I17" s="12"/>
    </row>
    <row r="18" spans="1:9" x14ac:dyDescent="0.25">
      <c r="A18" s="5">
        <v>15</v>
      </c>
      <c r="B18" s="17" t="s">
        <v>17</v>
      </c>
      <c r="C18" s="3">
        <v>62</v>
      </c>
      <c r="D18" s="5" t="s">
        <v>53</v>
      </c>
      <c r="E18" s="12">
        <v>61.15</v>
      </c>
      <c r="F18" s="6">
        <f>+'[4]2021-2-26新增多层'!$K$10</f>
        <v>2948</v>
      </c>
      <c r="G18" s="6">
        <f t="shared" si="1"/>
        <v>180270</v>
      </c>
      <c r="H18" s="12" t="s">
        <v>48</v>
      </c>
      <c r="I18" s="12"/>
    </row>
    <row r="19" spans="1:9" x14ac:dyDescent="0.25">
      <c r="A19" s="5">
        <v>16</v>
      </c>
      <c r="B19" s="17" t="s">
        <v>17</v>
      </c>
      <c r="C19" s="3">
        <v>63</v>
      </c>
      <c r="D19" s="5" t="s">
        <v>19</v>
      </c>
      <c r="E19" s="12">
        <v>63.33</v>
      </c>
      <c r="F19" s="6">
        <f>+'[4]2021-2-26新增多层'!$K$11</f>
        <v>2948</v>
      </c>
      <c r="G19" s="6">
        <f t="shared" si="1"/>
        <v>186697</v>
      </c>
      <c r="H19" s="12" t="s">
        <v>48</v>
      </c>
      <c r="I19" s="12"/>
    </row>
    <row r="20" spans="1:9" x14ac:dyDescent="0.25">
      <c r="A20" s="5">
        <v>17</v>
      </c>
      <c r="B20" s="17" t="s">
        <v>17</v>
      </c>
      <c r="C20" s="3">
        <v>71</v>
      </c>
      <c r="D20" s="5" t="s">
        <v>56</v>
      </c>
      <c r="E20" s="12">
        <v>66.86</v>
      </c>
      <c r="F20" s="6">
        <f>+'[4]2021-2-26新增多层'!$K$12</f>
        <v>3104</v>
      </c>
      <c r="G20" s="6">
        <f t="shared" si="1"/>
        <v>207533</v>
      </c>
      <c r="H20" s="12" t="s">
        <v>36</v>
      </c>
      <c r="I20" s="12"/>
    </row>
    <row r="21" spans="1:9" x14ac:dyDescent="0.25">
      <c r="A21" s="5">
        <v>18</v>
      </c>
      <c r="B21" s="17" t="s">
        <v>17</v>
      </c>
      <c r="C21" s="3">
        <v>71</v>
      </c>
      <c r="D21" s="5" t="s">
        <v>57</v>
      </c>
      <c r="E21" s="12">
        <v>66.87</v>
      </c>
      <c r="F21" s="6">
        <f>+'[4]2021-2-26新增多层'!$K$13</f>
        <v>2948</v>
      </c>
      <c r="G21" s="6">
        <f t="shared" si="1"/>
        <v>197133</v>
      </c>
      <c r="H21" s="12" t="s">
        <v>48</v>
      </c>
      <c r="I21" s="12"/>
    </row>
    <row r="22" spans="1:9" x14ac:dyDescent="0.25">
      <c r="A22" s="5">
        <v>19</v>
      </c>
      <c r="B22" s="17" t="s">
        <v>17</v>
      </c>
      <c r="C22" s="3">
        <v>75</v>
      </c>
      <c r="D22" s="5" t="s">
        <v>58</v>
      </c>
      <c r="E22" s="12">
        <v>64.48</v>
      </c>
      <c r="F22" s="6">
        <f>+'[4]2021-2-26新增多层'!$K$14</f>
        <v>3258</v>
      </c>
      <c r="G22" s="6">
        <f t="shared" si="1"/>
        <v>210076</v>
      </c>
      <c r="H22" s="12" t="s">
        <v>59</v>
      </c>
      <c r="I22" s="12"/>
    </row>
    <row r="23" spans="1:9" x14ac:dyDescent="0.25">
      <c r="A23" s="5">
        <v>20</v>
      </c>
      <c r="B23" s="17" t="s">
        <v>17</v>
      </c>
      <c r="C23" s="3">
        <v>91</v>
      </c>
      <c r="D23" s="5" t="s">
        <v>60</v>
      </c>
      <c r="E23" s="12">
        <v>51.75</v>
      </c>
      <c r="F23" s="6">
        <f>+'[4]2021-2-26新增多层'!$K$15</f>
        <v>2948</v>
      </c>
      <c r="G23" s="6">
        <f t="shared" si="1"/>
        <v>152559</v>
      </c>
      <c r="H23" s="12" t="s">
        <v>48</v>
      </c>
      <c r="I23" s="12"/>
    </row>
    <row r="24" spans="1:9" x14ac:dyDescent="0.25">
      <c r="A24" s="5">
        <v>21</v>
      </c>
      <c r="B24" s="17" t="s">
        <v>17</v>
      </c>
      <c r="C24" s="3">
        <v>11</v>
      </c>
      <c r="D24" s="5" t="s">
        <v>61</v>
      </c>
      <c r="E24" s="12">
        <v>77.040000000000006</v>
      </c>
      <c r="F24" s="6">
        <f>+'[4]2021-2-26新增多层'!$K$16</f>
        <v>3104</v>
      </c>
      <c r="G24" s="6">
        <f t="shared" si="1"/>
        <v>239132</v>
      </c>
      <c r="H24" s="12" t="s">
        <v>36</v>
      </c>
      <c r="I24" s="12"/>
    </row>
    <row r="25" spans="1:9" x14ac:dyDescent="0.25">
      <c r="A25" s="5"/>
      <c r="B25" s="17"/>
      <c r="C25" s="5"/>
      <c r="D25" s="5"/>
      <c r="E25" s="12"/>
      <c r="F25" s="6"/>
      <c r="G25" s="6"/>
      <c r="H25" s="12"/>
      <c r="I25" s="14"/>
    </row>
    <row r="26" spans="1:9" x14ac:dyDescent="0.25">
      <c r="A26" s="14"/>
      <c r="B26" s="14"/>
      <c r="C26" s="49"/>
      <c r="D26" s="49"/>
      <c r="E26" s="6">
        <f>SUM(E4:E24)</f>
        <v>1634.62</v>
      </c>
      <c r="F26" s="14"/>
      <c r="G26" s="6">
        <f>SUM(G4:G24)</f>
        <v>5182617</v>
      </c>
      <c r="H26" s="14"/>
      <c r="I26" s="14"/>
    </row>
  </sheetData>
  <autoFilter ref="A3:I26" xr:uid="{00000000-0009-0000-0000-000002000000}"/>
  <mergeCells count="3">
    <mergeCell ref="A1:I1"/>
    <mergeCell ref="A2:I2"/>
    <mergeCell ref="C26:D26"/>
  </mergeCells>
  <phoneticPr fontId="1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96"/>
  <sheetViews>
    <sheetView workbookViewId="0">
      <pane ySplit="3" topLeftCell="A4" activePane="bottomLeft" state="frozen"/>
      <selection pane="bottomLeft" activeCell="F399" sqref="F399"/>
    </sheetView>
  </sheetViews>
  <sheetFormatPr defaultColWidth="8.88671875" defaultRowHeight="13.8" x14ac:dyDescent="0.25"/>
  <cols>
    <col min="1" max="3" width="9.77734375" style="8" customWidth="1"/>
    <col min="4" max="4" width="11.109375" style="8" customWidth="1"/>
    <col min="5" max="6" width="13.5546875" style="8" customWidth="1"/>
    <col min="7" max="7" width="15.5546875" style="8" customWidth="1"/>
    <col min="8" max="8" width="17.77734375" style="8" customWidth="1"/>
    <col min="9" max="9" width="23.5546875" style="8" customWidth="1"/>
    <col min="10" max="10" width="11.44140625" style="8" customWidth="1"/>
    <col min="11" max="16384" width="8.88671875" style="8"/>
  </cols>
  <sheetData>
    <row r="1" spans="1:11" s="7" customFormat="1" ht="30" customHeight="1" x14ac:dyDescent="0.25">
      <c r="A1" s="43" t="s">
        <v>62</v>
      </c>
      <c r="B1" s="43"/>
      <c r="C1" s="43"/>
      <c r="D1" s="43"/>
      <c r="E1" s="43"/>
      <c r="F1" s="43"/>
      <c r="G1" s="43"/>
      <c r="H1" s="43"/>
      <c r="I1" s="38"/>
      <c r="J1" s="38"/>
    </row>
    <row r="2" spans="1:11" s="7" customFormat="1" ht="21" customHeight="1" x14ac:dyDescent="0.25">
      <c r="A2" s="48" t="s">
        <v>1</v>
      </c>
      <c r="B2" s="48"/>
      <c r="C2" s="48"/>
      <c r="D2" s="48"/>
      <c r="E2" s="48"/>
      <c r="F2" s="48"/>
      <c r="G2" s="48"/>
      <c r="H2" s="48"/>
    </row>
    <row r="3" spans="1:11" ht="26.4" x14ac:dyDescent="0.25">
      <c r="A3" s="9" t="s">
        <v>2</v>
      </c>
      <c r="B3" s="9" t="s">
        <v>12</v>
      </c>
      <c r="C3" s="9" t="s">
        <v>13</v>
      </c>
      <c r="D3" s="9" t="s">
        <v>264</v>
      </c>
      <c r="E3" s="9" t="s">
        <v>14</v>
      </c>
      <c r="F3" s="10" t="s">
        <v>32</v>
      </c>
      <c r="G3" s="10" t="s">
        <v>16</v>
      </c>
      <c r="H3" s="11" t="s">
        <v>34</v>
      </c>
    </row>
    <row r="4" spans="1:11" x14ac:dyDescent="0.25">
      <c r="A4" s="5">
        <v>1</v>
      </c>
      <c r="B4" s="5">
        <v>3</v>
      </c>
      <c r="C4" s="36" t="s">
        <v>64</v>
      </c>
      <c r="D4" s="41" t="s">
        <v>265</v>
      </c>
      <c r="E4" s="12">
        <v>70.62</v>
      </c>
      <c r="F4" s="6">
        <v>3243</v>
      </c>
      <c r="G4" s="6">
        <v>229021</v>
      </c>
      <c r="H4" s="13"/>
      <c r="J4" s="39"/>
      <c r="K4" s="39"/>
    </row>
    <row r="5" spans="1:11" x14ac:dyDescent="0.25">
      <c r="A5" s="5">
        <v>2</v>
      </c>
      <c r="B5" s="5">
        <v>3</v>
      </c>
      <c r="C5" s="36" t="s">
        <v>66</v>
      </c>
      <c r="D5" s="41" t="s">
        <v>265</v>
      </c>
      <c r="E5" s="12">
        <v>70.62</v>
      </c>
      <c r="F5" s="6">
        <v>3372</v>
      </c>
      <c r="G5" s="6">
        <v>238131</v>
      </c>
      <c r="H5" s="13"/>
    </row>
    <row r="6" spans="1:11" x14ac:dyDescent="0.25">
      <c r="A6" s="5">
        <v>3</v>
      </c>
      <c r="B6" s="5">
        <v>3</v>
      </c>
      <c r="C6" s="36" t="s">
        <v>67</v>
      </c>
      <c r="D6" s="41" t="s">
        <v>265</v>
      </c>
      <c r="E6" s="12">
        <v>97.99</v>
      </c>
      <c r="F6" s="6">
        <v>3844</v>
      </c>
      <c r="G6" s="6">
        <v>376674</v>
      </c>
      <c r="H6" s="5"/>
    </row>
    <row r="7" spans="1:11" x14ac:dyDescent="0.25">
      <c r="A7" s="5">
        <v>4</v>
      </c>
      <c r="B7" s="5">
        <v>3</v>
      </c>
      <c r="C7" s="36" t="s">
        <v>69</v>
      </c>
      <c r="D7" s="41" t="s">
        <v>265</v>
      </c>
      <c r="E7" s="12">
        <v>97.99</v>
      </c>
      <c r="F7" s="6">
        <v>3887</v>
      </c>
      <c r="G7" s="6">
        <v>380887</v>
      </c>
      <c r="H7" s="13"/>
    </row>
    <row r="8" spans="1:11" x14ac:dyDescent="0.25">
      <c r="A8" s="5">
        <v>5</v>
      </c>
      <c r="B8" s="5">
        <v>3</v>
      </c>
      <c r="C8" s="36" t="s">
        <v>70</v>
      </c>
      <c r="D8" s="41" t="s">
        <v>265</v>
      </c>
      <c r="E8" s="12">
        <v>97.99</v>
      </c>
      <c r="F8" s="6">
        <v>3910</v>
      </c>
      <c r="G8" s="6">
        <v>383141</v>
      </c>
      <c r="H8" s="5"/>
    </row>
    <row r="9" spans="1:11" x14ac:dyDescent="0.25">
      <c r="A9" s="5">
        <v>6</v>
      </c>
      <c r="B9" s="5">
        <v>3</v>
      </c>
      <c r="C9" s="36" t="s">
        <v>71</v>
      </c>
      <c r="D9" s="41" t="s">
        <v>265</v>
      </c>
      <c r="E9" s="12">
        <v>97.99</v>
      </c>
      <c r="F9" s="6">
        <v>3953</v>
      </c>
      <c r="G9" s="6">
        <v>387354</v>
      </c>
      <c r="H9" s="5"/>
    </row>
    <row r="10" spans="1:11" x14ac:dyDescent="0.25">
      <c r="A10" s="5">
        <v>7</v>
      </c>
      <c r="B10" s="5">
        <v>3</v>
      </c>
      <c r="C10" s="36" t="s">
        <v>73</v>
      </c>
      <c r="D10" s="41" t="s">
        <v>265</v>
      </c>
      <c r="E10" s="12">
        <v>97.99</v>
      </c>
      <c r="F10" s="6">
        <v>3973</v>
      </c>
      <c r="G10" s="6">
        <v>389314</v>
      </c>
      <c r="H10" s="13"/>
    </row>
    <row r="11" spans="1:11" x14ac:dyDescent="0.25">
      <c r="A11" s="5">
        <v>8</v>
      </c>
      <c r="B11" s="5">
        <v>3</v>
      </c>
      <c r="C11" s="36" t="s">
        <v>74</v>
      </c>
      <c r="D11" s="41" t="s">
        <v>265</v>
      </c>
      <c r="E11" s="12">
        <v>97.99</v>
      </c>
      <c r="F11" s="6">
        <v>3996</v>
      </c>
      <c r="G11" s="6">
        <v>391568</v>
      </c>
      <c r="H11" s="5"/>
    </row>
    <row r="12" spans="1:11" x14ac:dyDescent="0.25">
      <c r="A12" s="5">
        <v>9</v>
      </c>
      <c r="B12" s="5">
        <v>3</v>
      </c>
      <c r="C12" s="36" t="s">
        <v>77</v>
      </c>
      <c r="D12" s="41" t="s">
        <v>265</v>
      </c>
      <c r="E12" s="12">
        <v>97.99</v>
      </c>
      <c r="F12" s="6">
        <v>4016</v>
      </c>
      <c r="G12" s="6">
        <v>393528</v>
      </c>
      <c r="H12" s="5"/>
    </row>
    <row r="13" spans="1:11" x14ac:dyDescent="0.25">
      <c r="A13" s="5">
        <v>10</v>
      </c>
      <c r="B13" s="5">
        <v>3</v>
      </c>
      <c r="C13" s="36" t="s">
        <v>79</v>
      </c>
      <c r="D13" s="41" t="s">
        <v>265</v>
      </c>
      <c r="E13" s="12">
        <v>70.62</v>
      </c>
      <c r="F13" s="6">
        <f>+'[5]3号楼'!$D$272</f>
        <v>3931</v>
      </c>
      <c r="G13" s="6">
        <f>+ROUND(E13*F13,0)</f>
        <v>277607</v>
      </c>
      <c r="H13" s="13"/>
    </row>
    <row r="14" spans="1:11" x14ac:dyDescent="0.25">
      <c r="A14" s="5">
        <v>11</v>
      </c>
      <c r="B14" s="5">
        <v>3</v>
      </c>
      <c r="C14" s="36" t="s">
        <v>80</v>
      </c>
      <c r="D14" s="41" t="s">
        <v>265</v>
      </c>
      <c r="E14" s="12">
        <v>97.99</v>
      </c>
      <c r="F14" s="6">
        <v>4059</v>
      </c>
      <c r="G14" s="6">
        <v>397741</v>
      </c>
      <c r="H14" s="5"/>
    </row>
    <row r="15" spans="1:11" x14ac:dyDescent="0.25">
      <c r="A15" s="5">
        <v>12</v>
      </c>
      <c r="B15" s="5">
        <v>3</v>
      </c>
      <c r="C15" s="36" t="s">
        <v>81</v>
      </c>
      <c r="D15" s="41" t="s">
        <v>265</v>
      </c>
      <c r="E15" s="12">
        <v>97.99</v>
      </c>
      <c r="F15" s="6">
        <v>4082</v>
      </c>
      <c r="G15" s="6">
        <v>399995</v>
      </c>
      <c r="H15" s="5"/>
    </row>
    <row r="16" spans="1:11" x14ac:dyDescent="0.25">
      <c r="A16" s="5">
        <v>13</v>
      </c>
      <c r="B16" s="5">
        <v>3</v>
      </c>
      <c r="C16" s="36" t="s">
        <v>83</v>
      </c>
      <c r="D16" s="41" t="s">
        <v>265</v>
      </c>
      <c r="E16" s="12">
        <v>97.99</v>
      </c>
      <c r="F16" s="6">
        <v>4125</v>
      </c>
      <c r="G16" s="6">
        <v>404209</v>
      </c>
      <c r="H16" s="5"/>
    </row>
    <row r="17" spans="1:9" x14ac:dyDescent="0.25">
      <c r="A17" s="5">
        <v>14</v>
      </c>
      <c r="B17" s="5">
        <v>3</v>
      </c>
      <c r="C17" s="36" t="s">
        <v>84</v>
      </c>
      <c r="D17" s="41" t="s">
        <v>265</v>
      </c>
      <c r="E17" s="12">
        <v>97.99</v>
      </c>
      <c r="F17" s="6">
        <v>4059</v>
      </c>
      <c r="G17" s="6">
        <v>397741</v>
      </c>
      <c r="H17" s="5"/>
    </row>
    <row r="18" spans="1:9" x14ac:dyDescent="0.25">
      <c r="A18" s="5">
        <v>15</v>
      </c>
      <c r="B18" s="5">
        <v>3</v>
      </c>
      <c r="C18" s="36" t="s">
        <v>85</v>
      </c>
      <c r="D18" s="41" t="s">
        <v>265</v>
      </c>
      <c r="E18" s="12">
        <v>97.99</v>
      </c>
      <c r="F18" s="6">
        <v>4082</v>
      </c>
      <c r="G18" s="6">
        <v>399995</v>
      </c>
      <c r="H18" s="5"/>
    </row>
    <row r="19" spans="1:9" x14ac:dyDescent="0.25">
      <c r="A19" s="5">
        <v>16</v>
      </c>
      <c r="B19" s="5">
        <v>48</v>
      </c>
      <c r="C19" s="36" t="s">
        <v>87</v>
      </c>
      <c r="D19" s="41" t="s">
        <v>265</v>
      </c>
      <c r="E19" s="12">
        <v>50.14</v>
      </c>
      <c r="F19" s="6">
        <v>3062</v>
      </c>
      <c r="G19" s="6">
        <v>153529</v>
      </c>
      <c r="H19" s="12"/>
      <c r="I19" s="35"/>
    </row>
    <row r="20" spans="1:9" x14ac:dyDescent="0.25">
      <c r="A20" s="5">
        <v>17</v>
      </c>
      <c r="B20" s="5">
        <v>48</v>
      </c>
      <c r="C20" s="36" t="s">
        <v>89</v>
      </c>
      <c r="D20" s="41" t="s">
        <v>265</v>
      </c>
      <c r="E20" s="12">
        <v>70.62</v>
      </c>
      <c r="F20" s="6">
        <v>3028</v>
      </c>
      <c r="G20" s="6">
        <v>213837</v>
      </c>
      <c r="H20" s="12"/>
      <c r="I20" s="35"/>
    </row>
    <row r="21" spans="1:9" x14ac:dyDescent="0.25">
      <c r="A21" s="5">
        <v>18</v>
      </c>
      <c r="B21" s="5">
        <v>48</v>
      </c>
      <c r="C21" s="36" t="s">
        <v>90</v>
      </c>
      <c r="D21" s="41" t="s">
        <v>265</v>
      </c>
      <c r="E21" s="12">
        <v>50.14</v>
      </c>
      <c r="F21" s="6">
        <v>3105</v>
      </c>
      <c r="G21" s="6">
        <v>155685</v>
      </c>
      <c r="H21" s="12"/>
      <c r="I21" s="35"/>
    </row>
    <row r="22" spans="1:9" x14ac:dyDescent="0.25">
      <c r="A22" s="5">
        <v>19</v>
      </c>
      <c r="B22" s="5">
        <v>48</v>
      </c>
      <c r="C22" s="36" t="s">
        <v>91</v>
      </c>
      <c r="D22" s="41" t="s">
        <v>265</v>
      </c>
      <c r="E22" s="12">
        <v>45.03</v>
      </c>
      <c r="F22" s="6">
        <v>3199</v>
      </c>
      <c r="G22" s="6">
        <v>144051</v>
      </c>
      <c r="H22" s="13"/>
      <c r="I22" s="35"/>
    </row>
    <row r="23" spans="1:9" x14ac:dyDescent="0.25">
      <c r="A23" s="5">
        <v>20</v>
      </c>
      <c r="B23" s="5">
        <v>48</v>
      </c>
      <c r="C23" s="36" t="s">
        <v>92</v>
      </c>
      <c r="D23" s="41" t="s">
        <v>265</v>
      </c>
      <c r="E23" s="12">
        <v>53.88</v>
      </c>
      <c r="F23" s="6">
        <v>3165</v>
      </c>
      <c r="G23" s="6">
        <v>170530</v>
      </c>
      <c r="H23" s="12"/>
      <c r="I23" s="35"/>
    </row>
    <row r="24" spans="1:9" x14ac:dyDescent="0.25">
      <c r="A24" s="5">
        <v>21</v>
      </c>
      <c r="B24" s="5">
        <v>48</v>
      </c>
      <c r="C24" s="36" t="s">
        <v>94</v>
      </c>
      <c r="D24" s="41" t="s">
        <v>265</v>
      </c>
      <c r="E24" s="12">
        <v>53.88</v>
      </c>
      <c r="F24" s="6">
        <v>3208</v>
      </c>
      <c r="G24" s="6">
        <v>172847</v>
      </c>
      <c r="H24" s="12"/>
      <c r="I24" s="35"/>
    </row>
    <row r="25" spans="1:9" x14ac:dyDescent="0.25">
      <c r="A25" s="5">
        <v>22</v>
      </c>
      <c r="B25" s="5">
        <v>48</v>
      </c>
      <c r="C25" s="36" t="s">
        <v>95</v>
      </c>
      <c r="D25" s="41" t="s">
        <v>265</v>
      </c>
      <c r="E25" s="12">
        <v>50.14</v>
      </c>
      <c r="F25" s="6">
        <v>3148</v>
      </c>
      <c r="G25" s="6">
        <v>157841</v>
      </c>
      <c r="H25" s="12"/>
      <c r="I25" s="35"/>
    </row>
    <row r="26" spans="1:9" x14ac:dyDescent="0.25">
      <c r="A26" s="5">
        <v>23</v>
      </c>
      <c r="B26" s="5">
        <v>48</v>
      </c>
      <c r="C26" s="36" t="s">
        <v>97</v>
      </c>
      <c r="D26" s="41" t="s">
        <v>265</v>
      </c>
      <c r="E26" s="12">
        <v>70.62</v>
      </c>
      <c r="F26" s="6">
        <v>3157</v>
      </c>
      <c r="G26" s="6">
        <v>222947</v>
      </c>
      <c r="H26" s="12"/>
      <c r="I26" s="35"/>
    </row>
    <row r="27" spans="1:9" x14ac:dyDescent="0.25">
      <c r="A27" s="5">
        <v>24</v>
      </c>
      <c r="B27" s="5">
        <v>48</v>
      </c>
      <c r="C27" s="36" t="s">
        <v>98</v>
      </c>
      <c r="D27" s="41" t="s">
        <v>265</v>
      </c>
      <c r="E27" s="12">
        <v>50.14</v>
      </c>
      <c r="F27" s="6">
        <v>3191</v>
      </c>
      <c r="G27" s="6">
        <v>159997</v>
      </c>
      <c r="H27" s="12"/>
      <c r="I27" s="35"/>
    </row>
    <row r="28" spans="1:9" x14ac:dyDescent="0.25">
      <c r="A28" s="5">
        <v>25</v>
      </c>
      <c r="B28" s="5">
        <v>48</v>
      </c>
      <c r="C28" s="36" t="s">
        <v>99</v>
      </c>
      <c r="D28" s="41" t="s">
        <v>265</v>
      </c>
      <c r="E28" s="12">
        <v>70.62</v>
      </c>
      <c r="F28" s="6">
        <v>3157</v>
      </c>
      <c r="G28" s="6">
        <v>222947</v>
      </c>
      <c r="H28" s="12"/>
      <c r="I28" s="35"/>
    </row>
    <row r="29" spans="1:9" x14ac:dyDescent="0.25">
      <c r="A29" s="5">
        <v>26</v>
      </c>
      <c r="B29" s="5">
        <v>48</v>
      </c>
      <c r="C29" s="36" t="s">
        <v>100</v>
      </c>
      <c r="D29" s="41" t="s">
        <v>265</v>
      </c>
      <c r="E29" s="12">
        <v>53.88</v>
      </c>
      <c r="F29" s="6">
        <v>3294</v>
      </c>
      <c r="G29" s="6">
        <v>177481</v>
      </c>
      <c r="H29" s="12"/>
      <c r="I29" s="35"/>
    </row>
    <row r="30" spans="1:9" x14ac:dyDescent="0.25">
      <c r="A30" s="5">
        <v>27</v>
      </c>
      <c r="B30" s="5">
        <v>48</v>
      </c>
      <c r="C30" s="36" t="s">
        <v>101</v>
      </c>
      <c r="D30" s="41" t="s">
        <v>265</v>
      </c>
      <c r="E30" s="12">
        <v>50.14</v>
      </c>
      <c r="F30" s="6">
        <v>3234</v>
      </c>
      <c r="G30" s="6">
        <v>162153</v>
      </c>
      <c r="H30" s="12"/>
      <c r="I30" s="35"/>
    </row>
    <row r="31" spans="1:9" x14ac:dyDescent="0.25">
      <c r="A31" s="5">
        <v>28</v>
      </c>
      <c r="B31" s="5">
        <v>48</v>
      </c>
      <c r="C31" s="36" t="s">
        <v>102</v>
      </c>
      <c r="D31" s="41" t="s">
        <v>265</v>
      </c>
      <c r="E31" s="12">
        <v>70.62</v>
      </c>
      <c r="F31" s="6">
        <v>3200</v>
      </c>
      <c r="G31" s="6">
        <v>225984</v>
      </c>
      <c r="H31" s="12"/>
      <c r="I31" s="35"/>
    </row>
    <row r="32" spans="1:9" x14ac:dyDescent="0.25">
      <c r="A32" s="5">
        <v>29</v>
      </c>
      <c r="B32" s="5">
        <v>48</v>
      </c>
      <c r="C32" s="36" t="s">
        <v>104</v>
      </c>
      <c r="D32" s="41" t="s">
        <v>265</v>
      </c>
      <c r="E32" s="12">
        <v>53.88</v>
      </c>
      <c r="F32" s="6">
        <v>3337</v>
      </c>
      <c r="G32" s="6">
        <v>179798</v>
      </c>
      <c r="H32" s="12"/>
      <c r="I32" s="35"/>
    </row>
    <row r="33" spans="1:9" x14ac:dyDescent="0.25">
      <c r="A33" s="5">
        <v>30</v>
      </c>
      <c r="B33" s="5">
        <v>48</v>
      </c>
      <c r="C33" s="36" t="s">
        <v>105</v>
      </c>
      <c r="D33" s="41" t="s">
        <v>265</v>
      </c>
      <c r="E33" s="12">
        <v>70.62</v>
      </c>
      <c r="F33" s="6">
        <v>3243</v>
      </c>
      <c r="G33" s="6">
        <v>229021</v>
      </c>
      <c r="H33" s="12"/>
      <c r="I33" s="35"/>
    </row>
    <row r="34" spans="1:9" x14ac:dyDescent="0.25">
      <c r="A34" s="5">
        <v>31</v>
      </c>
      <c r="B34" s="5">
        <v>48</v>
      </c>
      <c r="C34" s="36" t="s">
        <v>107</v>
      </c>
      <c r="D34" s="41" t="s">
        <v>265</v>
      </c>
      <c r="E34" s="12">
        <v>70.62</v>
      </c>
      <c r="F34" s="6">
        <v>3286</v>
      </c>
      <c r="G34" s="6">
        <v>232057</v>
      </c>
      <c r="H34" s="12"/>
      <c r="I34" s="35"/>
    </row>
    <row r="35" spans="1:9" x14ac:dyDescent="0.25">
      <c r="A35" s="5">
        <v>32</v>
      </c>
      <c r="B35" s="5">
        <v>48</v>
      </c>
      <c r="C35" s="36" t="s">
        <v>108</v>
      </c>
      <c r="D35" s="41" t="s">
        <v>265</v>
      </c>
      <c r="E35" s="12">
        <v>53.88</v>
      </c>
      <c r="F35" s="6">
        <v>3423</v>
      </c>
      <c r="G35" s="6">
        <v>184431</v>
      </c>
      <c r="H35" s="12"/>
      <c r="I35" s="35"/>
    </row>
    <row r="36" spans="1:9" x14ac:dyDescent="0.25">
      <c r="A36" s="5">
        <v>33</v>
      </c>
      <c r="B36" s="5">
        <v>48</v>
      </c>
      <c r="C36" s="36" t="s">
        <v>109</v>
      </c>
      <c r="D36" s="41" t="s">
        <v>265</v>
      </c>
      <c r="E36" s="12">
        <v>50.14</v>
      </c>
      <c r="F36" s="6">
        <v>3363</v>
      </c>
      <c r="G36" s="6">
        <v>168621</v>
      </c>
      <c r="H36" s="12"/>
      <c r="I36" s="35"/>
    </row>
    <row r="37" spans="1:9" x14ac:dyDescent="0.25">
      <c r="A37" s="5">
        <v>34</v>
      </c>
      <c r="B37" s="5">
        <v>48</v>
      </c>
      <c r="C37" s="36" t="s">
        <v>110</v>
      </c>
      <c r="D37" s="41" t="s">
        <v>265</v>
      </c>
      <c r="E37" s="12">
        <v>70.62</v>
      </c>
      <c r="F37" s="6">
        <v>3329</v>
      </c>
      <c r="G37" s="6">
        <v>235094</v>
      </c>
      <c r="H37" s="12"/>
      <c r="I37" s="35"/>
    </row>
    <row r="38" spans="1:9" x14ac:dyDescent="0.25">
      <c r="A38" s="5">
        <v>35</v>
      </c>
      <c r="B38" s="5">
        <v>48</v>
      </c>
      <c r="C38" s="36" t="s">
        <v>111</v>
      </c>
      <c r="D38" s="41" t="s">
        <v>265</v>
      </c>
      <c r="E38" s="12">
        <v>70.62</v>
      </c>
      <c r="F38" s="6">
        <v>3372</v>
      </c>
      <c r="G38" s="6">
        <v>238131</v>
      </c>
      <c r="H38" s="12"/>
      <c r="I38" s="35"/>
    </row>
    <row r="39" spans="1:9" x14ac:dyDescent="0.25">
      <c r="A39" s="5">
        <v>36</v>
      </c>
      <c r="B39" s="5">
        <v>48</v>
      </c>
      <c r="C39" s="36" t="s">
        <v>112</v>
      </c>
      <c r="D39" s="41" t="s">
        <v>265</v>
      </c>
      <c r="E39" s="12">
        <v>53.88</v>
      </c>
      <c r="F39" s="6">
        <v>3466</v>
      </c>
      <c r="G39" s="6">
        <v>186748</v>
      </c>
      <c r="H39" s="12"/>
      <c r="I39" s="35"/>
    </row>
    <row r="40" spans="1:9" x14ac:dyDescent="0.25">
      <c r="A40" s="5">
        <v>37</v>
      </c>
      <c r="B40" s="5">
        <v>48</v>
      </c>
      <c r="C40" s="36" t="s">
        <v>66</v>
      </c>
      <c r="D40" s="41" t="s">
        <v>265</v>
      </c>
      <c r="E40" s="12">
        <v>70.62</v>
      </c>
      <c r="F40" s="6">
        <v>3372</v>
      </c>
      <c r="G40" s="6">
        <v>238131</v>
      </c>
      <c r="H40" s="12"/>
      <c r="I40" s="35"/>
    </row>
    <row r="41" spans="1:9" x14ac:dyDescent="0.25">
      <c r="A41" s="5">
        <v>38</v>
      </c>
      <c r="B41" s="5">
        <v>48</v>
      </c>
      <c r="C41" s="36" t="s">
        <v>113</v>
      </c>
      <c r="D41" s="41" t="s">
        <v>265</v>
      </c>
      <c r="E41" s="12">
        <v>53.88</v>
      </c>
      <c r="F41" s="6">
        <v>3509</v>
      </c>
      <c r="G41" s="6">
        <v>189065</v>
      </c>
      <c r="H41" s="12"/>
      <c r="I41" s="35"/>
    </row>
    <row r="42" spans="1:9" x14ac:dyDescent="0.25">
      <c r="A42" s="5">
        <v>39</v>
      </c>
      <c r="B42" s="5">
        <v>48</v>
      </c>
      <c r="C42" s="36" t="s">
        <v>114</v>
      </c>
      <c r="D42" s="41" t="s">
        <v>265</v>
      </c>
      <c r="E42" s="12">
        <v>53.88</v>
      </c>
      <c r="F42" s="6">
        <v>3509</v>
      </c>
      <c r="G42" s="6">
        <v>189065</v>
      </c>
      <c r="H42" s="12"/>
      <c r="I42" s="35"/>
    </row>
    <row r="43" spans="1:9" x14ac:dyDescent="0.25">
      <c r="A43" s="5">
        <v>40</v>
      </c>
      <c r="B43" s="5">
        <v>48</v>
      </c>
      <c r="C43" s="36" t="s">
        <v>115</v>
      </c>
      <c r="D43" s="41" t="s">
        <v>265</v>
      </c>
      <c r="E43" s="12">
        <v>70.62</v>
      </c>
      <c r="F43" s="6">
        <v>3415</v>
      </c>
      <c r="G43" s="6">
        <v>241167</v>
      </c>
      <c r="H43" s="12"/>
      <c r="I43" s="35"/>
    </row>
    <row r="44" spans="1:9" x14ac:dyDescent="0.25">
      <c r="A44" s="5">
        <v>41</v>
      </c>
      <c r="B44" s="5">
        <v>48</v>
      </c>
      <c r="C44" s="36" t="s">
        <v>117</v>
      </c>
      <c r="D44" s="41" t="s">
        <v>265</v>
      </c>
      <c r="E44" s="12">
        <v>70.62</v>
      </c>
      <c r="F44" s="6">
        <v>3458</v>
      </c>
      <c r="G44" s="6">
        <v>244204</v>
      </c>
      <c r="H44" s="12"/>
      <c r="I44" s="35"/>
    </row>
    <row r="45" spans="1:9" x14ac:dyDescent="0.25">
      <c r="A45" s="5">
        <v>42</v>
      </c>
      <c r="B45" s="5">
        <v>48</v>
      </c>
      <c r="C45" s="36" t="s">
        <v>118</v>
      </c>
      <c r="D45" s="41" t="s">
        <v>265</v>
      </c>
      <c r="E45" s="12">
        <v>70.62</v>
      </c>
      <c r="F45" s="6">
        <v>3501</v>
      </c>
      <c r="G45" s="6">
        <v>247241</v>
      </c>
      <c r="H45" s="12"/>
      <c r="I45" s="35"/>
    </row>
    <row r="46" spans="1:9" x14ac:dyDescent="0.25">
      <c r="A46" s="5">
        <v>43</v>
      </c>
      <c r="B46" s="5">
        <v>48</v>
      </c>
      <c r="C46" s="36" t="s">
        <v>121</v>
      </c>
      <c r="D46" s="41" t="s">
        <v>265</v>
      </c>
      <c r="E46" s="12">
        <v>70.62</v>
      </c>
      <c r="F46" s="6">
        <v>3544</v>
      </c>
      <c r="G46" s="6">
        <v>250277</v>
      </c>
      <c r="H46" s="12"/>
      <c r="I46" s="35"/>
    </row>
    <row r="47" spans="1:9" x14ac:dyDescent="0.25">
      <c r="A47" s="5">
        <v>44</v>
      </c>
      <c r="B47" s="5">
        <v>48</v>
      </c>
      <c r="C47" s="36" t="s">
        <v>122</v>
      </c>
      <c r="D47" s="41" t="s">
        <v>265</v>
      </c>
      <c r="E47" s="12">
        <v>53.88</v>
      </c>
      <c r="F47" s="6">
        <v>3681</v>
      </c>
      <c r="G47" s="6">
        <v>198332</v>
      </c>
      <c r="H47" s="12"/>
      <c r="I47" s="35"/>
    </row>
    <row r="48" spans="1:9" x14ac:dyDescent="0.25">
      <c r="A48" s="5">
        <v>45</v>
      </c>
      <c r="B48" s="5">
        <v>48</v>
      </c>
      <c r="C48" s="36" t="s">
        <v>123</v>
      </c>
      <c r="D48" s="41" t="s">
        <v>265</v>
      </c>
      <c r="E48" s="12">
        <v>45.03</v>
      </c>
      <c r="F48" s="6">
        <f>+'[5]48号楼'!$D$208</f>
        <v>3715</v>
      </c>
      <c r="G48" s="6">
        <f>+ROUND(E48*F48,0)</f>
        <v>167286</v>
      </c>
      <c r="H48" s="12"/>
      <c r="I48" s="35"/>
    </row>
    <row r="49" spans="1:9" x14ac:dyDescent="0.25">
      <c r="A49" s="5">
        <v>46</v>
      </c>
      <c r="B49" s="5">
        <v>48</v>
      </c>
      <c r="C49" s="36" t="s">
        <v>124</v>
      </c>
      <c r="D49" s="41" t="s">
        <v>265</v>
      </c>
      <c r="E49" s="12">
        <v>50.14</v>
      </c>
      <c r="F49" s="6">
        <v>3621</v>
      </c>
      <c r="G49" s="6">
        <v>181557</v>
      </c>
      <c r="H49" s="12"/>
      <c r="I49" s="35"/>
    </row>
    <row r="50" spans="1:9" x14ac:dyDescent="0.25">
      <c r="A50" s="5">
        <v>47</v>
      </c>
      <c r="B50" s="5">
        <v>48</v>
      </c>
      <c r="C50" s="36" t="s">
        <v>125</v>
      </c>
      <c r="D50" s="41" t="s">
        <v>265</v>
      </c>
      <c r="E50" s="12">
        <v>70.62</v>
      </c>
      <c r="F50" s="6">
        <v>3587</v>
      </c>
      <c r="G50" s="6">
        <v>253314</v>
      </c>
      <c r="H50" s="12"/>
      <c r="I50" s="35"/>
    </row>
    <row r="51" spans="1:9" x14ac:dyDescent="0.25">
      <c r="A51" s="5">
        <v>48</v>
      </c>
      <c r="B51" s="5">
        <v>48</v>
      </c>
      <c r="C51" s="36" t="s">
        <v>126</v>
      </c>
      <c r="D51" s="41" t="s">
        <v>265</v>
      </c>
      <c r="E51" s="12">
        <v>50.14</v>
      </c>
      <c r="F51" s="6">
        <v>3664</v>
      </c>
      <c r="G51" s="6">
        <v>183713</v>
      </c>
      <c r="H51" s="12"/>
      <c r="I51" s="35"/>
    </row>
    <row r="52" spans="1:9" x14ac:dyDescent="0.25">
      <c r="A52" s="5">
        <v>49</v>
      </c>
      <c r="B52" s="5">
        <v>48</v>
      </c>
      <c r="C52" s="36" t="s">
        <v>127</v>
      </c>
      <c r="D52" s="41" t="s">
        <v>265</v>
      </c>
      <c r="E52" s="12">
        <v>53.88</v>
      </c>
      <c r="F52" s="6">
        <v>3724</v>
      </c>
      <c r="G52" s="6">
        <v>200649</v>
      </c>
      <c r="H52" s="12"/>
      <c r="I52" s="35"/>
    </row>
    <row r="53" spans="1:9" x14ac:dyDescent="0.25">
      <c r="A53" s="5">
        <v>50</v>
      </c>
      <c r="B53" s="5">
        <v>48</v>
      </c>
      <c r="C53" s="36" t="s">
        <v>128</v>
      </c>
      <c r="D53" s="41" t="s">
        <v>265</v>
      </c>
      <c r="E53" s="12">
        <v>45.03</v>
      </c>
      <c r="F53" s="6">
        <v>3758</v>
      </c>
      <c r="G53" s="6">
        <v>169223</v>
      </c>
      <c r="H53" s="12"/>
      <c r="I53" s="35"/>
    </row>
    <row r="54" spans="1:9" x14ac:dyDescent="0.25">
      <c r="A54" s="5">
        <v>51</v>
      </c>
      <c r="B54" s="5">
        <v>48</v>
      </c>
      <c r="C54" s="36" t="s">
        <v>130</v>
      </c>
      <c r="D54" s="41" t="s">
        <v>265</v>
      </c>
      <c r="E54" s="12">
        <v>50.14</v>
      </c>
      <c r="F54" s="6">
        <v>3664</v>
      </c>
      <c r="G54" s="6">
        <v>183713</v>
      </c>
      <c r="H54" s="12"/>
      <c r="I54" s="35"/>
    </row>
    <row r="55" spans="1:9" x14ac:dyDescent="0.25">
      <c r="A55" s="5">
        <v>52</v>
      </c>
      <c r="B55" s="5">
        <v>48</v>
      </c>
      <c r="C55" s="36" t="s">
        <v>131</v>
      </c>
      <c r="D55" s="41" t="s">
        <v>265</v>
      </c>
      <c r="E55" s="12">
        <v>50.14</v>
      </c>
      <c r="F55" s="6">
        <v>3707</v>
      </c>
      <c r="G55" s="6">
        <v>185869</v>
      </c>
      <c r="H55" s="12"/>
      <c r="I55" s="35"/>
    </row>
    <row r="56" spans="1:9" x14ac:dyDescent="0.25">
      <c r="A56" s="5">
        <v>53</v>
      </c>
      <c r="B56" s="5">
        <v>48</v>
      </c>
      <c r="C56" s="36" t="s">
        <v>132</v>
      </c>
      <c r="D56" s="41" t="s">
        <v>265</v>
      </c>
      <c r="E56" s="12">
        <v>53.88</v>
      </c>
      <c r="F56" s="6">
        <v>3767</v>
      </c>
      <c r="G56" s="6">
        <v>202966</v>
      </c>
      <c r="H56" s="12"/>
      <c r="I56" s="35"/>
    </row>
    <row r="57" spans="1:9" x14ac:dyDescent="0.25">
      <c r="A57" s="5">
        <v>54</v>
      </c>
      <c r="B57" s="5">
        <v>48</v>
      </c>
      <c r="C57" s="36" t="s">
        <v>133</v>
      </c>
      <c r="D57" s="41" t="s">
        <v>265</v>
      </c>
      <c r="E57" s="12">
        <v>45.03</v>
      </c>
      <c r="F57" s="6">
        <f>+'[5]48号楼'!$D$228</f>
        <v>3801</v>
      </c>
      <c r="G57" s="6">
        <f>+ROUND(E57*F57,0)</f>
        <v>171159</v>
      </c>
      <c r="H57" s="12"/>
      <c r="I57" s="35"/>
    </row>
    <row r="58" spans="1:9" x14ac:dyDescent="0.25">
      <c r="A58" s="5">
        <v>55</v>
      </c>
      <c r="B58" s="5">
        <v>48</v>
      </c>
      <c r="C58" s="36" t="s">
        <v>134</v>
      </c>
      <c r="D58" s="41" t="s">
        <v>265</v>
      </c>
      <c r="E58" s="12">
        <v>50.14</v>
      </c>
      <c r="F58" s="6">
        <v>3707</v>
      </c>
      <c r="G58" s="6">
        <v>185869</v>
      </c>
      <c r="H58" s="12"/>
      <c r="I58" s="35"/>
    </row>
    <row r="59" spans="1:9" x14ac:dyDescent="0.25">
      <c r="A59" s="5">
        <v>56</v>
      </c>
      <c r="B59" s="5">
        <v>48</v>
      </c>
      <c r="C59" s="36" t="s">
        <v>135</v>
      </c>
      <c r="D59" s="41" t="s">
        <v>265</v>
      </c>
      <c r="E59" s="12">
        <v>97.99</v>
      </c>
      <c r="F59" s="6">
        <v>3867</v>
      </c>
      <c r="G59" s="6">
        <v>378927</v>
      </c>
      <c r="H59" s="12"/>
      <c r="I59" s="35"/>
    </row>
    <row r="60" spans="1:9" x14ac:dyDescent="0.25">
      <c r="A60" s="5">
        <v>57</v>
      </c>
      <c r="B60" s="5">
        <v>48</v>
      </c>
      <c r="C60" s="36" t="s">
        <v>136</v>
      </c>
      <c r="D60" s="41" t="s">
        <v>265</v>
      </c>
      <c r="E60" s="12">
        <v>50.14</v>
      </c>
      <c r="F60" s="6">
        <v>3773</v>
      </c>
      <c r="G60" s="6">
        <v>189178</v>
      </c>
      <c r="H60" s="12"/>
      <c r="I60" s="35"/>
    </row>
    <row r="61" spans="1:9" x14ac:dyDescent="0.25">
      <c r="A61" s="5">
        <v>58</v>
      </c>
      <c r="B61" s="5">
        <v>48</v>
      </c>
      <c r="C61" s="36" t="s">
        <v>68</v>
      </c>
      <c r="D61" s="41" t="s">
        <v>265</v>
      </c>
      <c r="E61" s="12">
        <v>70.62</v>
      </c>
      <c r="F61" s="6">
        <v>3739</v>
      </c>
      <c r="G61" s="6">
        <v>264048</v>
      </c>
      <c r="H61" s="12"/>
      <c r="I61" s="35"/>
    </row>
    <row r="62" spans="1:9" x14ac:dyDescent="0.25">
      <c r="A62" s="5">
        <v>59</v>
      </c>
      <c r="B62" s="5">
        <v>48</v>
      </c>
      <c r="C62" s="36" t="s">
        <v>137</v>
      </c>
      <c r="D62" s="41" t="s">
        <v>265</v>
      </c>
      <c r="E62" s="12">
        <v>53.88</v>
      </c>
      <c r="F62" s="6">
        <v>3876</v>
      </c>
      <c r="G62" s="6">
        <v>208839</v>
      </c>
      <c r="H62" s="12"/>
      <c r="I62" s="35"/>
    </row>
    <row r="63" spans="1:9" x14ac:dyDescent="0.25">
      <c r="A63" s="5">
        <v>60</v>
      </c>
      <c r="B63" s="5">
        <v>48</v>
      </c>
      <c r="C63" s="36" t="s">
        <v>70</v>
      </c>
      <c r="D63" s="41" t="s">
        <v>265</v>
      </c>
      <c r="E63" s="12">
        <v>97.99</v>
      </c>
      <c r="F63" s="6">
        <v>3910</v>
      </c>
      <c r="G63" s="6">
        <v>383141</v>
      </c>
      <c r="H63" s="12"/>
      <c r="I63" s="35"/>
    </row>
    <row r="64" spans="1:9" x14ac:dyDescent="0.25">
      <c r="A64" s="5">
        <v>61</v>
      </c>
      <c r="B64" s="5">
        <v>48</v>
      </c>
      <c r="C64" s="36" t="s">
        <v>138</v>
      </c>
      <c r="D64" s="41" t="s">
        <v>265</v>
      </c>
      <c r="E64" s="12">
        <v>50.14</v>
      </c>
      <c r="F64" s="6">
        <v>3816</v>
      </c>
      <c r="G64" s="6">
        <v>191334</v>
      </c>
      <c r="H64" s="12"/>
      <c r="I64" s="35"/>
    </row>
    <row r="65" spans="1:9" x14ac:dyDescent="0.25">
      <c r="A65" s="5">
        <v>62</v>
      </c>
      <c r="B65" s="5">
        <v>48</v>
      </c>
      <c r="C65" s="36" t="s">
        <v>139</v>
      </c>
      <c r="D65" s="41" t="s">
        <v>265</v>
      </c>
      <c r="E65" s="12">
        <v>70.62</v>
      </c>
      <c r="F65" s="6">
        <v>3782</v>
      </c>
      <c r="G65" s="6">
        <v>267085</v>
      </c>
      <c r="H65" s="12"/>
      <c r="I65" s="35"/>
    </row>
    <row r="66" spans="1:9" x14ac:dyDescent="0.25">
      <c r="A66" s="5">
        <v>63</v>
      </c>
      <c r="B66" s="5">
        <v>48</v>
      </c>
      <c r="C66" s="36" t="s">
        <v>140</v>
      </c>
      <c r="D66" s="41" t="s">
        <v>265</v>
      </c>
      <c r="E66" s="12">
        <v>50.14</v>
      </c>
      <c r="F66" s="6">
        <v>3836</v>
      </c>
      <c r="G66" s="6">
        <v>192337</v>
      </c>
      <c r="H66" s="12"/>
      <c r="I66" s="35"/>
    </row>
    <row r="67" spans="1:9" x14ac:dyDescent="0.25">
      <c r="A67" s="5">
        <v>64</v>
      </c>
      <c r="B67" s="5">
        <v>48</v>
      </c>
      <c r="C67" s="36" t="s">
        <v>141</v>
      </c>
      <c r="D67" s="41" t="s">
        <v>265</v>
      </c>
      <c r="E67" s="12">
        <v>97.99</v>
      </c>
      <c r="F67" s="6">
        <v>3930</v>
      </c>
      <c r="G67" s="6">
        <v>385101</v>
      </c>
      <c r="H67" s="12"/>
      <c r="I67" s="35"/>
    </row>
    <row r="68" spans="1:9" x14ac:dyDescent="0.25">
      <c r="A68" s="5">
        <v>65</v>
      </c>
      <c r="B68" s="5">
        <v>48</v>
      </c>
      <c r="C68" s="36" t="s">
        <v>71</v>
      </c>
      <c r="D68" s="41" t="s">
        <v>265</v>
      </c>
      <c r="E68" s="12">
        <v>97.99</v>
      </c>
      <c r="F68" s="6">
        <v>3953</v>
      </c>
      <c r="G68" s="6">
        <v>387354</v>
      </c>
      <c r="H68" s="12"/>
      <c r="I68" s="35"/>
    </row>
    <row r="69" spans="1:9" x14ac:dyDescent="0.25">
      <c r="A69" s="5">
        <v>66</v>
      </c>
      <c r="B69" s="5">
        <v>48</v>
      </c>
      <c r="C69" s="36" t="s">
        <v>142</v>
      </c>
      <c r="D69" s="41" t="s">
        <v>265</v>
      </c>
      <c r="E69" s="12">
        <v>50.14</v>
      </c>
      <c r="F69" s="6">
        <v>3859</v>
      </c>
      <c r="G69" s="6">
        <v>193490</v>
      </c>
      <c r="H69" s="12"/>
      <c r="I69" s="35"/>
    </row>
    <row r="70" spans="1:9" x14ac:dyDescent="0.25">
      <c r="A70" s="5">
        <v>67</v>
      </c>
      <c r="B70" s="5">
        <v>48</v>
      </c>
      <c r="C70" s="36" t="s">
        <v>72</v>
      </c>
      <c r="D70" s="41" t="s">
        <v>265</v>
      </c>
      <c r="E70" s="12">
        <v>70.62</v>
      </c>
      <c r="F70" s="6">
        <v>3825</v>
      </c>
      <c r="G70" s="6">
        <v>270122</v>
      </c>
      <c r="H70" s="12"/>
      <c r="I70" s="35"/>
    </row>
    <row r="71" spans="1:9" x14ac:dyDescent="0.25">
      <c r="A71" s="5">
        <v>68</v>
      </c>
      <c r="B71" s="5">
        <v>48</v>
      </c>
      <c r="C71" s="36" t="s">
        <v>143</v>
      </c>
      <c r="D71" s="41" t="s">
        <v>265</v>
      </c>
      <c r="E71" s="12">
        <v>50.14</v>
      </c>
      <c r="F71" s="6">
        <v>3879</v>
      </c>
      <c r="G71" s="6">
        <v>194493</v>
      </c>
      <c r="H71" s="12"/>
      <c r="I71" s="35"/>
    </row>
    <row r="72" spans="1:9" x14ac:dyDescent="0.25">
      <c r="A72" s="5">
        <v>69</v>
      </c>
      <c r="B72" s="5">
        <v>48</v>
      </c>
      <c r="C72" s="36" t="s">
        <v>144</v>
      </c>
      <c r="D72" s="41" t="s">
        <v>265</v>
      </c>
      <c r="E72" s="12">
        <v>48.96</v>
      </c>
      <c r="F72" s="6">
        <v>3962</v>
      </c>
      <c r="G72" s="6">
        <v>193980</v>
      </c>
      <c r="H72" s="12"/>
      <c r="I72" s="35"/>
    </row>
    <row r="73" spans="1:9" x14ac:dyDescent="0.25">
      <c r="A73" s="5">
        <v>70</v>
      </c>
      <c r="B73" s="5">
        <v>48</v>
      </c>
      <c r="C73" s="36" t="s">
        <v>74</v>
      </c>
      <c r="D73" s="41" t="s">
        <v>265</v>
      </c>
      <c r="E73" s="12">
        <v>97.99</v>
      </c>
      <c r="F73" s="6">
        <v>3996</v>
      </c>
      <c r="G73" s="6">
        <v>391568</v>
      </c>
      <c r="H73" s="12"/>
      <c r="I73" s="35"/>
    </row>
    <row r="74" spans="1:9" x14ac:dyDescent="0.25">
      <c r="A74" s="5">
        <v>71</v>
      </c>
      <c r="B74" s="5">
        <v>48</v>
      </c>
      <c r="C74" s="36" t="s">
        <v>145</v>
      </c>
      <c r="D74" s="41" t="s">
        <v>265</v>
      </c>
      <c r="E74" s="12">
        <v>50.14</v>
      </c>
      <c r="F74" s="6">
        <v>3902</v>
      </c>
      <c r="G74" s="6">
        <v>195646</v>
      </c>
      <c r="H74" s="12"/>
      <c r="I74" s="35"/>
    </row>
    <row r="75" spans="1:9" x14ac:dyDescent="0.25">
      <c r="A75" s="5">
        <v>72</v>
      </c>
      <c r="B75" s="5">
        <v>48</v>
      </c>
      <c r="C75" s="36" t="s">
        <v>75</v>
      </c>
      <c r="D75" s="41" t="s">
        <v>265</v>
      </c>
      <c r="E75" s="12">
        <v>70.62</v>
      </c>
      <c r="F75" s="6">
        <v>3868</v>
      </c>
      <c r="G75" s="6">
        <v>273158</v>
      </c>
      <c r="H75" s="12"/>
      <c r="I75" s="35"/>
    </row>
    <row r="76" spans="1:9" x14ac:dyDescent="0.25">
      <c r="A76" s="5">
        <v>73</v>
      </c>
      <c r="B76" s="5">
        <v>48</v>
      </c>
      <c r="C76" s="36" t="s">
        <v>77</v>
      </c>
      <c r="D76" s="41" t="s">
        <v>265</v>
      </c>
      <c r="E76" s="12">
        <v>97.99</v>
      </c>
      <c r="F76" s="6">
        <v>4016</v>
      </c>
      <c r="G76" s="6">
        <v>393528</v>
      </c>
      <c r="H76" s="12"/>
      <c r="I76" s="35"/>
    </row>
    <row r="77" spans="1:9" x14ac:dyDescent="0.25">
      <c r="A77" s="5">
        <v>74</v>
      </c>
      <c r="B77" s="5">
        <v>48</v>
      </c>
      <c r="C77" s="36" t="s">
        <v>146</v>
      </c>
      <c r="D77" s="41" t="s">
        <v>265</v>
      </c>
      <c r="E77" s="12">
        <v>97.99</v>
      </c>
      <c r="F77" s="6">
        <v>4039</v>
      </c>
      <c r="G77" s="6">
        <v>395782</v>
      </c>
      <c r="H77" s="12"/>
      <c r="I77" s="35"/>
    </row>
    <row r="78" spans="1:9" x14ac:dyDescent="0.25">
      <c r="A78" s="5">
        <v>75</v>
      </c>
      <c r="B78" s="5">
        <v>48</v>
      </c>
      <c r="C78" s="36" t="s">
        <v>147</v>
      </c>
      <c r="D78" s="41" t="s">
        <v>265</v>
      </c>
      <c r="E78" s="12">
        <v>50.14</v>
      </c>
      <c r="F78" s="6">
        <v>3945</v>
      </c>
      <c r="G78" s="6">
        <v>197802</v>
      </c>
      <c r="H78" s="12"/>
      <c r="I78" s="35"/>
    </row>
    <row r="79" spans="1:9" x14ac:dyDescent="0.25">
      <c r="A79" s="5">
        <v>76</v>
      </c>
      <c r="B79" s="5">
        <v>48</v>
      </c>
      <c r="C79" s="36" t="s">
        <v>78</v>
      </c>
      <c r="D79" s="41" t="s">
        <v>265</v>
      </c>
      <c r="E79" s="12">
        <v>70.62</v>
      </c>
      <c r="F79" s="6">
        <v>3911</v>
      </c>
      <c r="G79" s="6">
        <v>276195</v>
      </c>
      <c r="H79" s="12"/>
      <c r="I79" s="35"/>
    </row>
    <row r="80" spans="1:9" x14ac:dyDescent="0.25">
      <c r="A80" s="5">
        <v>77</v>
      </c>
      <c r="B80" s="5">
        <v>48</v>
      </c>
      <c r="C80" s="36" t="s">
        <v>148</v>
      </c>
      <c r="D80" s="41" t="s">
        <v>265</v>
      </c>
      <c r="E80" s="12">
        <v>70.62</v>
      </c>
      <c r="F80" s="6">
        <v>2727</v>
      </c>
      <c r="G80" s="6">
        <v>192581</v>
      </c>
      <c r="H80" s="13"/>
      <c r="I80" s="35"/>
    </row>
    <row r="81" spans="1:9" x14ac:dyDescent="0.25">
      <c r="A81" s="5">
        <v>78</v>
      </c>
      <c r="B81" s="5">
        <v>48</v>
      </c>
      <c r="C81" s="36" t="s">
        <v>149</v>
      </c>
      <c r="D81" s="41" t="s">
        <v>265</v>
      </c>
      <c r="E81" s="12">
        <v>50.14</v>
      </c>
      <c r="F81" s="6">
        <v>2761</v>
      </c>
      <c r="G81" s="6">
        <v>138437</v>
      </c>
      <c r="H81" s="12"/>
      <c r="I81" s="35"/>
    </row>
    <row r="82" spans="1:9" x14ac:dyDescent="0.25">
      <c r="A82" s="5">
        <v>79</v>
      </c>
      <c r="B82" s="5">
        <v>48</v>
      </c>
      <c r="C82" s="36" t="s">
        <v>150</v>
      </c>
      <c r="D82" s="41" t="s">
        <v>265</v>
      </c>
      <c r="E82" s="12">
        <v>51.06</v>
      </c>
      <c r="F82" s="6">
        <v>2821</v>
      </c>
      <c r="G82" s="6">
        <v>144040</v>
      </c>
      <c r="H82" s="12"/>
      <c r="I82" s="35"/>
    </row>
    <row r="83" spans="1:9" x14ac:dyDescent="0.25">
      <c r="A83" s="5">
        <v>80</v>
      </c>
      <c r="B83" s="5">
        <v>48</v>
      </c>
      <c r="C83" s="36" t="s">
        <v>151</v>
      </c>
      <c r="D83" s="41" t="s">
        <v>265</v>
      </c>
      <c r="E83" s="12">
        <v>51.06</v>
      </c>
      <c r="F83" s="6">
        <v>2821</v>
      </c>
      <c r="G83" s="6">
        <v>144040</v>
      </c>
      <c r="H83" s="12"/>
      <c r="I83" s="35"/>
    </row>
    <row r="84" spans="1:9" x14ac:dyDescent="0.25">
      <c r="A84" s="5">
        <v>81</v>
      </c>
      <c r="B84" s="5">
        <v>48</v>
      </c>
      <c r="C84" s="36" t="s">
        <v>86</v>
      </c>
      <c r="D84" s="41" t="s">
        <v>265</v>
      </c>
      <c r="E84" s="12">
        <v>50.14</v>
      </c>
      <c r="F84" s="6">
        <v>2761</v>
      </c>
      <c r="G84" s="6">
        <v>138437</v>
      </c>
      <c r="H84" s="12"/>
      <c r="I84" s="35"/>
    </row>
    <row r="85" spans="1:9" x14ac:dyDescent="0.25">
      <c r="A85" s="5">
        <v>82</v>
      </c>
      <c r="B85" s="5">
        <v>48</v>
      </c>
      <c r="C85" s="36" t="s">
        <v>152</v>
      </c>
      <c r="D85" s="41" t="s">
        <v>265</v>
      </c>
      <c r="E85" s="12">
        <v>70.62</v>
      </c>
      <c r="F85" s="6">
        <v>2727</v>
      </c>
      <c r="G85" s="6">
        <v>192581</v>
      </c>
      <c r="H85" s="12"/>
      <c r="I85" s="35"/>
    </row>
    <row r="86" spans="1:9" x14ac:dyDescent="0.25">
      <c r="A86" s="5">
        <v>83</v>
      </c>
      <c r="B86" s="5">
        <v>48</v>
      </c>
      <c r="C86" s="36" t="s">
        <v>80</v>
      </c>
      <c r="D86" s="41" t="s">
        <v>265</v>
      </c>
      <c r="E86" s="12">
        <v>97.99</v>
      </c>
      <c r="F86" s="6">
        <v>4059</v>
      </c>
      <c r="G86" s="6">
        <v>397741</v>
      </c>
      <c r="H86" s="12"/>
      <c r="I86" s="35"/>
    </row>
    <row r="87" spans="1:9" x14ac:dyDescent="0.25">
      <c r="A87" s="5">
        <v>84</v>
      </c>
      <c r="B87" s="5">
        <v>48</v>
      </c>
      <c r="C87" s="36" t="s">
        <v>153</v>
      </c>
      <c r="D87" s="41" t="s">
        <v>265</v>
      </c>
      <c r="E87" s="12">
        <v>43.34</v>
      </c>
      <c r="F87" s="6">
        <v>4048</v>
      </c>
      <c r="G87" s="6">
        <v>175440</v>
      </c>
      <c r="H87" s="12"/>
      <c r="I87" s="35"/>
    </row>
    <row r="88" spans="1:9" x14ac:dyDescent="0.25">
      <c r="A88" s="5">
        <v>85</v>
      </c>
      <c r="B88" s="5">
        <v>48</v>
      </c>
      <c r="C88" s="36" t="s">
        <v>81</v>
      </c>
      <c r="D88" s="41" t="s">
        <v>265</v>
      </c>
      <c r="E88" s="12">
        <v>97.99</v>
      </c>
      <c r="F88" s="6">
        <v>4082</v>
      </c>
      <c r="G88" s="6">
        <v>399995</v>
      </c>
      <c r="H88" s="12"/>
      <c r="I88" s="35"/>
    </row>
    <row r="89" spans="1:9" x14ac:dyDescent="0.25">
      <c r="A89" s="5">
        <v>86</v>
      </c>
      <c r="B89" s="5">
        <v>48</v>
      </c>
      <c r="C89" s="36" t="s">
        <v>154</v>
      </c>
      <c r="D89" s="41" t="s">
        <v>265</v>
      </c>
      <c r="E89" s="12">
        <v>50.14</v>
      </c>
      <c r="F89" s="6">
        <v>3988</v>
      </c>
      <c r="G89" s="6">
        <v>199958</v>
      </c>
      <c r="H89" s="12"/>
      <c r="I89" s="35"/>
    </row>
    <row r="90" spans="1:9" x14ac:dyDescent="0.25">
      <c r="A90" s="5">
        <v>87</v>
      </c>
      <c r="B90" s="5">
        <v>48</v>
      </c>
      <c r="C90" s="36" t="s">
        <v>82</v>
      </c>
      <c r="D90" s="41" t="s">
        <v>265</v>
      </c>
      <c r="E90" s="12">
        <v>70.62</v>
      </c>
      <c r="F90" s="6">
        <v>3954</v>
      </c>
      <c r="G90" s="6">
        <v>279231</v>
      </c>
      <c r="H90" s="12"/>
      <c r="I90" s="35"/>
    </row>
    <row r="91" spans="1:9" x14ac:dyDescent="0.25">
      <c r="A91" s="5">
        <v>88</v>
      </c>
      <c r="B91" s="5">
        <v>48</v>
      </c>
      <c r="C91" s="36" t="s">
        <v>155</v>
      </c>
      <c r="D91" s="41" t="s">
        <v>265</v>
      </c>
      <c r="E91" s="12">
        <v>50.14</v>
      </c>
      <c r="F91" s="6">
        <v>4008</v>
      </c>
      <c r="G91" s="6">
        <v>200961</v>
      </c>
      <c r="H91" s="12"/>
      <c r="I91" s="35"/>
    </row>
    <row r="92" spans="1:9" x14ac:dyDescent="0.25">
      <c r="A92" s="5">
        <v>89</v>
      </c>
      <c r="B92" s="5">
        <v>48</v>
      </c>
      <c r="C92" s="36" t="s">
        <v>156</v>
      </c>
      <c r="D92" s="41" t="s">
        <v>265</v>
      </c>
      <c r="E92" s="12">
        <v>97.99</v>
      </c>
      <c r="F92" s="6">
        <v>4102</v>
      </c>
      <c r="G92" s="6">
        <v>401955</v>
      </c>
      <c r="H92" s="12"/>
      <c r="I92" s="35"/>
    </row>
    <row r="93" spans="1:9" x14ac:dyDescent="0.25">
      <c r="A93" s="5">
        <v>90</v>
      </c>
      <c r="B93" s="5">
        <v>48</v>
      </c>
      <c r="C93" s="36" t="s">
        <v>157</v>
      </c>
      <c r="D93" s="41" t="s">
        <v>265</v>
      </c>
      <c r="E93" s="12">
        <v>43.34</v>
      </c>
      <c r="F93" s="6">
        <v>4091</v>
      </c>
      <c r="G93" s="6">
        <v>177304</v>
      </c>
      <c r="H93" s="5"/>
      <c r="I93" s="35"/>
    </row>
    <row r="94" spans="1:9" x14ac:dyDescent="0.25">
      <c r="A94" s="5">
        <v>91</v>
      </c>
      <c r="B94" s="5">
        <v>48</v>
      </c>
      <c r="C94" s="36" t="s">
        <v>158</v>
      </c>
      <c r="D94" s="41" t="s">
        <v>265</v>
      </c>
      <c r="E94" s="12">
        <v>43.34</v>
      </c>
      <c r="F94" s="6">
        <v>4068</v>
      </c>
      <c r="G94" s="6">
        <v>176307</v>
      </c>
      <c r="H94" s="5"/>
      <c r="I94" s="35"/>
    </row>
    <row r="95" spans="1:9" x14ac:dyDescent="0.25">
      <c r="A95" s="5">
        <v>92</v>
      </c>
      <c r="B95" s="5">
        <v>48</v>
      </c>
      <c r="C95" s="36" t="s">
        <v>83</v>
      </c>
      <c r="D95" s="41" t="s">
        <v>265</v>
      </c>
      <c r="E95" s="12">
        <v>97.99</v>
      </c>
      <c r="F95" s="6">
        <v>4125</v>
      </c>
      <c r="G95" s="6">
        <v>404209</v>
      </c>
      <c r="H95" s="12"/>
      <c r="I95" s="35"/>
    </row>
    <row r="96" spans="1:9" x14ac:dyDescent="0.25">
      <c r="A96" s="5">
        <v>93</v>
      </c>
      <c r="B96" s="5">
        <v>48</v>
      </c>
      <c r="C96" s="36" t="s">
        <v>159</v>
      </c>
      <c r="D96" s="41" t="s">
        <v>265</v>
      </c>
      <c r="E96" s="12">
        <v>50.14</v>
      </c>
      <c r="F96" s="6">
        <v>4031</v>
      </c>
      <c r="G96" s="6">
        <v>202114</v>
      </c>
      <c r="H96" s="5"/>
      <c r="I96" s="35"/>
    </row>
    <row r="97" spans="1:9" x14ac:dyDescent="0.25">
      <c r="A97" s="5">
        <v>94</v>
      </c>
      <c r="B97" s="5">
        <v>48</v>
      </c>
      <c r="C97" s="36" t="s">
        <v>160</v>
      </c>
      <c r="D97" s="41" t="s">
        <v>265</v>
      </c>
      <c r="E97" s="12">
        <v>70.62</v>
      </c>
      <c r="F97" s="6">
        <v>3997</v>
      </c>
      <c r="G97" s="6">
        <v>282268</v>
      </c>
      <c r="H97" s="12"/>
      <c r="I97" s="35"/>
    </row>
    <row r="98" spans="1:9" x14ac:dyDescent="0.25">
      <c r="A98" s="5">
        <v>95</v>
      </c>
      <c r="B98" s="5">
        <v>48</v>
      </c>
      <c r="C98" s="36" t="s">
        <v>161</v>
      </c>
      <c r="D98" s="41" t="s">
        <v>265</v>
      </c>
      <c r="E98" s="12">
        <v>43.34</v>
      </c>
      <c r="F98" s="6">
        <v>4025</v>
      </c>
      <c r="G98" s="6">
        <v>174444</v>
      </c>
      <c r="H98" s="5"/>
      <c r="I98" s="35"/>
    </row>
    <row r="99" spans="1:9" x14ac:dyDescent="0.25">
      <c r="A99" s="5">
        <v>96</v>
      </c>
      <c r="B99" s="5">
        <v>48</v>
      </c>
      <c r="C99" s="36" t="s">
        <v>85</v>
      </c>
      <c r="D99" s="41" t="s">
        <v>265</v>
      </c>
      <c r="E99" s="12">
        <v>97.99</v>
      </c>
      <c r="F99" s="6">
        <v>4082</v>
      </c>
      <c r="G99" s="6">
        <v>399995</v>
      </c>
      <c r="H99" s="5"/>
      <c r="I99" s="35"/>
    </row>
    <row r="100" spans="1:9" x14ac:dyDescent="0.25">
      <c r="A100" s="5">
        <v>97</v>
      </c>
      <c r="B100" s="5">
        <v>48</v>
      </c>
      <c r="C100" s="36" t="s">
        <v>162</v>
      </c>
      <c r="D100" s="41" t="s">
        <v>265</v>
      </c>
      <c r="E100" s="12">
        <v>50.14</v>
      </c>
      <c r="F100" s="6">
        <v>3988</v>
      </c>
      <c r="G100" s="6">
        <v>199958</v>
      </c>
      <c r="H100" s="5"/>
      <c r="I100" s="35"/>
    </row>
    <row r="101" spans="1:9" x14ac:dyDescent="0.25">
      <c r="A101" s="5">
        <v>98</v>
      </c>
      <c r="B101" s="5">
        <v>48</v>
      </c>
      <c r="C101" s="36" t="s">
        <v>163</v>
      </c>
      <c r="D101" s="41" t="s">
        <v>265</v>
      </c>
      <c r="E101" s="12">
        <v>70.62</v>
      </c>
      <c r="F101" s="6">
        <f>+'[5]48号楼'!$D$12</f>
        <v>2770</v>
      </c>
      <c r="G101" s="6">
        <f>+ROUND(E101*F101,0)</f>
        <v>195617</v>
      </c>
      <c r="H101" s="12"/>
    </row>
    <row r="102" spans="1:9" x14ac:dyDescent="0.25">
      <c r="A102" s="5">
        <v>99</v>
      </c>
      <c r="B102" s="5">
        <v>48</v>
      </c>
      <c r="C102" s="36" t="s">
        <v>164</v>
      </c>
      <c r="D102" s="41" t="s">
        <v>265</v>
      </c>
      <c r="E102" s="12">
        <v>50.14</v>
      </c>
      <c r="F102" s="6">
        <v>2804</v>
      </c>
      <c r="G102" s="6">
        <v>140593</v>
      </c>
      <c r="H102" s="12"/>
      <c r="I102" s="35"/>
    </row>
    <row r="103" spans="1:9" x14ac:dyDescent="0.25">
      <c r="A103" s="5">
        <v>100</v>
      </c>
      <c r="B103" s="5">
        <v>48</v>
      </c>
      <c r="C103" s="36" t="s">
        <v>165</v>
      </c>
      <c r="D103" s="41" t="s">
        <v>265</v>
      </c>
      <c r="E103" s="12">
        <v>56.39</v>
      </c>
      <c r="F103" s="6">
        <v>2898</v>
      </c>
      <c r="G103" s="6">
        <v>163418</v>
      </c>
      <c r="H103" s="13"/>
      <c r="I103" s="35"/>
    </row>
    <row r="104" spans="1:9" x14ac:dyDescent="0.25">
      <c r="A104" s="5">
        <v>101</v>
      </c>
      <c r="B104" s="5">
        <v>48</v>
      </c>
      <c r="C104" s="36" t="s">
        <v>166</v>
      </c>
      <c r="D104" s="41" t="s">
        <v>265</v>
      </c>
      <c r="E104" s="12">
        <v>45.03</v>
      </c>
      <c r="F104" s="6">
        <v>2898</v>
      </c>
      <c r="G104" s="6">
        <v>130497</v>
      </c>
      <c r="H104" s="13"/>
      <c r="I104" s="35"/>
    </row>
    <row r="105" spans="1:9" x14ac:dyDescent="0.25">
      <c r="A105" s="5">
        <v>102</v>
      </c>
      <c r="B105" s="5">
        <v>48</v>
      </c>
      <c r="C105" s="36" t="s">
        <v>167</v>
      </c>
      <c r="D105" s="41" t="s">
        <v>265</v>
      </c>
      <c r="E105" s="12">
        <v>53.88</v>
      </c>
      <c r="F105" s="6">
        <v>2864</v>
      </c>
      <c r="G105" s="6">
        <v>154312</v>
      </c>
      <c r="H105" s="12"/>
      <c r="I105" s="35"/>
    </row>
    <row r="106" spans="1:9" x14ac:dyDescent="0.25">
      <c r="A106" s="5">
        <v>103</v>
      </c>
      <c r="B106" s="5">
        <v>48</v>
      </c>
      <c r="C106" s="36" t="s">
        <v>168</v>
      </c>
      <c r="D106" s="41" t="s">
        <v>265</v>
      </c>
      <c r="E106" s="12">
        <v>53.88</v>
      </c>
      <c r="F106" s="6">
        <v>2864</v>
      </c>
      <c r="G106" s="6">
        <v>154312</v>
      </c>
      <c r="H106" s="12"/>
      <c r="I106" s="35"/>
    </row>
    <row r="107" spans="1:9" x14ac:dyDescent="0.25">
      <c r="A107" s="5">
        <v>104</v>
      </c>
      <c r="B107" s="5">
        <v>48</v>
      </c>
      <c r="C107" s="36" t="s">
        <v>169</v>
      </c>
      <c r="D107" s="41" t="s">
        <v>265</v>
      </c>
      <c r="E107" s="12">
        <v>70.62</v>
      </c>
      <c r="F107" s="6">
        <v>2770</v>
      </c>
      <c r="G107" s="6">
        <v>195617</v>
      </c>
      <c r="H107" s="12"/>
      <c r="I107" s="35"/>
    </row>
    <row r="108" spans="1:9" x14ac:dyDescent="0.25">
      <c r="A108" s="5">
        <v>105</v>
      </c>
      <c r="B108" s="5">
        <v>48</v>
      </c>
      <c r="C108" s="36" t="s">
        <v>170</v>
      </c>
      <c r="D108" s="41" t="s">
        <v>265</v>
      </c>
      <c r="E108" s="12">
        <v>50.14</v>
      </c>
      <c r="F108" s="6">
        <v>2847</v>
      </c>
      <c r="G108" s="6">
        <v>142749</v>
      </c>
      <c r="H108" s="12"/>
      <c r="I108" s="35"/>
    </row>
    <row r="109" spans="1:9" x14ac:dyDescent="0.25">
      <c r="A109" s="5">
        <v>106</v>
      </c>
      <c r="B109" s="5">
        <v>48</v>
      </c>
      <c r="C109" s="36" t="s">
        <v>171</v>
      </c>
      <c r="D109" s="41" t="s">
        <v>265</v>
      </c>
      <c r="E109" s="12">
        <v>56.39</v>
      </c>
      <c r="F109" s="6">
        <v>2941</v>
      </c>
      <c r="G109" s="6">
        <v>165843</v>
      </c>
      <c r="H109" s="12"/>
      <c r="I109" s="35"/>
    </row>
    <row r="110" spans="1:9" x14ac:dyDescent="0.25">
      <c r="A110" s="5">
        <v>107</v>
      </c>
      <c r="B110" s="5">
        <v>48</v>
      </c>
      <c r="C110" s="36" t="s">
        <v>172</v>
      </c>
      <c r="D110" s="41" t="s">
        <v>265</v>
      </c>
      <c r="E110" s="12">
        <v>53.88</v>
      </c>
      <c r="F110" s="6">
        <v>2907</v>
      </c>
      <c r="G110" s="6">
        <v>156629</v>
      </c>
      <c r="H110" s="12"/>
      <c r="I110" s="35"/>
    </row>
    <row r="111" spans="1:9" x14ac:dyDescent="0.25">
      <c r="A111" s="5">
        <v>108</v>
      </c>
      <c r="B111" s="5">
        <v>48</v>
      </c>
      <c r="C111" s="36" t="s">
        <v>173</v>
      </c>
      <c r="D111" s="41" t="s">
        <v>265</v>
      </c>
      <c r="E111" s="12">
        <v>45.03</v>
      </c>
      <c r="F111" s="6">
        <v>3027</v>
      </c>
      <c r="G111" s="6">
        <v>136306</v>
      </c>
      <c r="H111" s="13"/>
    </row>
    <row r="112" spans="1:9" x14ac:dyDescent="0.25">
      <c r="A112" s="5">
        <v>109</v>
      </c>
      <c r="B112" s="5">
        <v>48</v>
      </c>
      <c r="C112" s="36" t="s">
        <v>174</v>
      </c>
      <c r="D112" s="41" t="s">
        <v>265</v>
      </c>
      <c r="E112" s="12">
        <v>53.88</v>
      </c>
      <c r="F112" s="6">
        <v>3036</v>
      </c>
      <c r="G112" s="6">
        <v>163580</v>
      </c>
      <c r="H112" s="12"/>
      <c r="I112" s="35"/>
    </row>
    <row r="113" spans="1:9" x14ac:dyDescent="0.25">
      <c r="A113" s="5">
        <v>110</v>
      </c>
      <c r="B113" s="5">
        <v>48</v>
      </c>
      <c r="C113" s="36" t="s">
        <v>175</v>
      </c>
      <c r="D113" s="41" t="s">
        <v>265</v>
      </c>
      <c r="E113" s="12">
        <v>53.88</v>
      </c>
      <c r="F113" s="6">
        <v>3036</v>
      </c>
      <c r="G113" s="6">
        <v>163580</v>
      </c>
      <c r="H113" s="12"/>
      <c r="I113" s="35"/>
    </row>
    <row r="114" spans="1:9" x14ac:dyDescent="0.25">
      <c r="A114" s="5">
        <v>111</v>
      </c>
      <c r="B114" s="5">
        <v>48</v>
      </c>
      <c r="C114" s="36" t="s">
        <v>176</v>
      </c>
      <c r="D114" s="41" t="s">
        <v>265</v>
      </c>
      <c r="E114" s="12">
        <v>56.39</v>
      </c>
      <c r="F114" s="6">
        <f>+'[5]48号楼'!$D$59</f>
        <v>3070</v>
      </c>
      <c r="G114" s="6">
        <f>+ROUND(E114*F114,0)</f>
        <v>173117</v>
      </c>
      <c r="H114" s="12"/>
    </row>
    <row r="115" spans="1:9" x14ac:dyDescent="0.25">
      <c r="A115" s="5">
        <v>112</v>
      </c>
      <c r="B115" s="5">
        <v>48</v>
      </c>
      <c r="C115" s="36" t="s">
        <v>178</v>
      </c>
      <c r="D115" s="41" t="s">
        <v>265</v>
      </c>
      <c r="E115" s="12">
        <v>70.62</v>
      </c>
      <c r="F115" s="6">
        <v>2942</v>
      </c>
      <c r="G115" s="6">
        <v>207764</v>
      </c>
      <c r="H115" s="12"/>
      <c r="I115" s="35"/>
    </row>
    <row r="116" spans="1:9" x14ac:dyDescent="0.25">
      <c r="A116" s="5">
        <v>113</v>
      </c>
      <c r="B116" s="5">
        <v>48</v>
      </c>
      <c r="C116" s="36" t="s">
        <v>179</v>
      </c>
      <c r="D116" s="41" t="s">
        <v>265</v>
      </c>
      <c r="E116" s="12">
        <v>70.62</v>
      </c>
      <c r="F116" s="6">
        <v>2985</v>
      </c>
      <c r="G116" s="6">
        <v>210801</v>
      </c>
      <c r="H116" s="12"/>
      <c r="I116" s="35"/>
    </row>
    <row r="117" spans="1:9" x14ac:dyDescent="0.25">
      <c r="A117" s="5">
        <v>114</v>
      </c>
      <c r="B117" s="5">
        <v>48</v>
      </c>
      <c r="C117" s="36" t="s">
        <v>180</v>
      </c>
      <c r="D117" s="41" t="s">
        <v>265</v>
      </c>
      <c r="E117" s="12">
        <v>53.88</v>
      </c>
      <c r="F117" s="6">
        <v>3079</v>
      </c>
      <c r="G117" s="6">
        <v>165897</v>
      </c>
      <c r="H117" s="12"/>
      <c r="I117" s="35"/>
    </row>
    <row r="118" spans="1:9" x14ac:dyDescent="0.25">
      <c r="A118" s="5">
        <v>115</v>
      </c>
      <c r="B118" s="5">
        <v>48</v>
      </c>
      <c r="C118" s="36" t="s">
        <v>182</v>
      </c>
      <c r="D118" s="41" t="s">
        <v>265</v>
      </c>
      <c r="E118" s="12">
        <v>50.14</v>
      </c>
      <c r="F118" s="6">
        <v>3019</v>
      </c>
      <c r="G118" s="6">
        <v>151373</v>
      </c>
      <c r="H118" s="12"/>
      <c r="I118" s="35"/>
    </row>
    <row r="119" spans="1:9" x14ac:dyDescent="0.25">
      <c r="A119" s="5">
        <v>116</v>
      </c>
      <c r="B119" s="5">
        <v>48</v>
      </c>
      <c r="C119" s="36" t="s">
        <v>183</v>
      </c>
      <c r="D119" s="41" t="s">
        <v>265</v>
      </c>
      <c r="E119" s="12">
        <v>70.62</v>
      </c>
      <c r="F119" s="6">
        <v>2985</v>
      </c>
      <c r="G119" s="6">
        <v>210801</v>
      </c>
      <c r="H119" s="12"/>
      <c r="I119" s="35"/>
    </row>
    <row r="120" spans="1:9" x14ac:dyDescent="0.25">
      <c r="A120" s="5">
        <v>117</v>
      </c>
      <c r="B120" s="5">
        <v>49</v>
      </c>
      <c r="C120" s="36" t="s">
        <v>88</v>
      </c>
      <c r="D120" s="41" t="s">
        <v>265</v>
      </c>
      <c r="E120" s="12">
        <v>53.99</v>
      </c>
      <c r="F120" s="6">
        <v>3122</v>
      </c>
      <c r="G120" s="6">
        <v>168557</v>
      </c>
      <c r="H120" s="5"/>
      <c r="I120" s="35"/>
    </row>
    <row r="121" spans="1:9" x14ac:dyDescent="0.25">
      <c r="A121" s="5">
        <v>118</v>
      </c>
      <c r="B121" s="5">
        <v>49</v>
      </c>
      <c r="C121" s="36" t="s">
        <v>184</v>
      </c>
      <c r="D121" s="41" t="s">
        <v>265</v>
      </c>
      <c r="E121" s="12">
        <v>50.25</v>
      </c>
      <c r="F121" s="6">
        <v>3062</v>
      </c>
      <c r="G121" s="6">
        <v>153866</v>
      </c>
      <c r="H121" s="12"/>
      <c r="I121" s="35"/>
    </row>
    <row r="122" spans="1:9" x14ac:dyDescent="0.25">
      <c r="A122" s="5">
        <v>119</v>
      </c>
      <c r="B122" s="5">
        <v>49</v>
      </c>
      <c r="C122" s="36" t="s">
        <v>89</v>
      </c>
      <c r="D122" s="41" t="s">
        <v>265</v>
      </c>
      <c r="E122" s="12">
        <v>70.77</v>
      </c>
      <c r="F122" s="6">
        <f>+'[5]49号楼'!$D$81</f>
        <v>3028</v>
      </c>
      <c r="G122" s="6">
        <f>+ROUND(E122*F122,0)</f>
        <v>214292</v>
      </c>
      <c r="H122" s="12"/>
      <c r="I122" s="35"/>
    </row>
    <row r="123" spans="1:9" x14ac:dyDescent="0.25">
      <c r="A123" s="5">
        <v>120</v>
      </c>
      <c r="B123" s="5">
        <v>49</v>
      </c>
      <c r="C123" s="36" t="s">
        <v>92</v>
      </c>
      <c r="D123" s="41" t="s">
        <v>265</v>
      </c>
      <c r="E123" s="12">
        <v>53.99</v>
      </c>
      <c r="F123" s="6">
        <v>3165</v>
      </c>
      <c r="G123" s="6">
        <v>170878</v>
      </c>
      <c r="H123" s="5"/>
      <c r="I123" s="35"/>
    </row>
    <row r="124" spans="1:9" x14ac:dyDescent="0.25">
      <c r="A124" s="5">
        <v>121</v>
      </c>
      <c r="B124" s="5">
        <v>49</v>
      </c>
      <c r="C124" s="36" t="s">
        <v>93</v>
      </c>
      <c r="D124" s="41" t="s">
        <v>265</v>
      </c>
      <c r="E124" s="12">
        <v>70.77</v>
      </c>
      <c r="F124" s="6">
        <v>3071</v>
      </c>
      <c r="G124" s="6">
        <v>217335</v>
      </c>
      <c r="H124" s="12"/>
      <c r="I124" s="35"/>
    </row>
    <row r="125" spans="1:9" x14ac:dyDescent="0.25">
      <c r="A125" s="5">
        <v>122</v>
      </c>
      <c r="B125" s="5">
        <v>49</v>
      </c>
      <c r="C125" s="36" t="s">
        <v>94</v>
      </c>
      <c r="D125" s="41" t="s">
        <v>265</v>
      </c>
      <c r="E125" s="12">
        <v>53.99</v>
      </c>
      <c r="F125" s="6">
        <v>3208</v>
      </c>
      <c r="G125" s="6">
        <v>173200</v>
      </c>
      <c r="H125" s="5"/>
      <c r="I125" s="35"/>
    </row>
    <row r="126" spans="1:9" x14ac:dyDescent="0.25">
      <c r="A126" s="5">
        <v>123</v>
      </c>
      <c r="B126" s="5">
        <v>49</v>
      </c>
      <c r="C126" s="36" t="s">
        <v>96</v>
      </c>
      <c r="D126" s="41" t="s">
        <v>265</v>
      </c>
      <c r="E126" s="12">
        <v>70.77</v>
      </c>
      <c r="F126" s="6">
        <v>3114</v>
      </c>
      <c r="G126" s="6">
        <v>220378</v>
      </c>
      <c r="H126" s="12"/>
      <c r="I126" s="35"/>
    </row>
    <row r="127" spans="1:9" x14ac:dyDescent="0.25">
      <c r="A127" s="5">
        <v>124</v>
      </c>
      <c r="B127" s="5">
        <v>49</v>
      </c>
      <c r="C127" s="36" t="s">
        <v>98</v>
      </c>
      <c r="D127" s="41" t="s">
        <v>265</v>
      </c>
      <c r="E127" s="12">
        <v>50.25</v>
      </c>
      <c r="F127" s="6">
        <v>3191</v>
      </c>
      <c r="G127" s="6">
        <v>160348</v>
      </c>
      <c r="H127" s="12"/>
      <c r="I127" s="35"/>
    </row>
    <row r="128" spans="1:9" x14ac:dyDescent="0.25">
      <c r="A128" s="5">
        <v>125</v>
      </c>
      <c r="B128" s="5">
        <v>49</v>
      </c>
      <c r="C128" s="36" t="s">
        <v>186</v>
      </c>
      <c r="D128" s="41" t="s">
        <v>265</v>
      </c>
      <c r="E128" s="12">
        <v>50.25</v>
      </c>
      <c r="F128" s="6">
        <v>3234</v>
      </c>
      <c r="G128" s="6">
        <v>162509</v>
      </c>
      <c r="H128" s="12"/>
      <c r="I128" s="35"/>
    </row>
    <row r="129" spans="1:9" x14ac:dyDescent="0.25">
      <c r="A129" s="5">
        <v>126</v>
      </c>
      <c r="B129" s="5">
        <v>49</v>
      </c>
      <c r="C129" s="36" t="s">
        <v>100</v>
      </c>
      <c r="D129" s="41" t="s">
        <v>265</v>
      </c>
      <c r="E129" s="12">
        <v>53.99</v>
      </c>
      <c r="F129" s="6">
        <v>3294</v>
      </c>
      <c r="G129" s="6">
        <v>177843</v>
      </c>
      <c r="H129" s="5"/>
      <c r="I129" s="35"/>
    </row>
    <row r="130" spans="1:9" x14ac:dyDescent="0.25">
      <c r="A130" s="5">
        <v>127</v>
      </c>
      <c r="B130" s="5">
        <v>49</v>
      </c>
      <c r="C130" s="36" t="s">
        <v>101</v>
      </c>
      <c r="D130" s="41" t="s">
        <v>265</v>
      </c>
      <c r="E130" s="12">
        <v>50.25</v>
      </c>
      <c r="F130" s="6">
        <v>3234</v>
      </c>
      <c r="G130" s="6">
        <v>162509</v>
      </c>
      <c r="H130" s="12"/>
      <c r="I130" s="35"/>
    </row>
    <row r="131" spans="1:9" x14ac:dyDescent="0.25">
      <c r="A131" s="5">
        <v>128</v>
      </c>
      <c r="B131" s="5">
        <v>49</v>
      </c>
      <c r="C131" s="36" t="s">
        <v>64</v>
      </c>
      <c r="D131" s="41" t="s">
        <v>265</v>
      </c>
      <c r="E131" s="12">
        <v>70.77</v>
      </c>
      <c r="F131" s="6">
        <f>+'[5]49号楼'!$D$122</f>
        <v>3243</v>
      </c>
      <c r="G131" s="6">
        <f>+ROUND(E131*F131,0)</f>
        <v>229507</v>
      </c>
      <c r="H131" s="12"/>
    </row>
    <row r="132" spans="1:9" x14ac:dyDescent="0.25">
      <c r="A132" s="5">
        <v>129</v>
      </c>
      <c r="B132" s="5">
        <v>49</v>
      </c>
      <c r="C132" s="36" t="s">
        <v>187</v>
      </c>
      <c r="D132" s="41" t="s">
        <v>265</v>
      </c>
      <c r="E132" s="12">
        <v>53.99</v>
      </c>
      <c r="F132" s="6">
        <v>3337</v>
      </c>
      <c r="G132" s="6">
        <v>180165</v>
      </c>
      <c r="H132" s="5"/>
      <c r="I132" s="35"/>
    </row>
    <row r="133" spans="1:9" x14ac:dyDescent="0.25">
      <c r="A133" s="5">
        <v>130</v>
      </c>
      <c r="B133" s="5">
        <v>49</v>
      </c>
      <c r="C133" s="36" t="s">
        <v>65</v>
      </c>
      <c r="D133" s="41" t="s">
        <v>265</v>
      </c>
      <c r="E133" s="12">
        <v>50.25</v>
      </c>
      <c r="F133" s="6">
        <v>3277</v>
      </c>
      <c r="G133" s="6">
        <v>164669</v>
      </c>
      <c r="H133" s="12"/>
      <c r="I133" s="35"/>
    </row>
    <row r="134" spans="1:9" x14ac:dyDescent="0.25">
      <c r="A134" s="5">
        <v>131</v>
      </c>
      <c r="B134" s="5">
        <v>49</v>
      </c>
      <c r="C134" s="36" t="s">
        <v>188</v>
      </c>
      <c r="D134" s="41" t="s">
        <v>265</v>
      </c>
      <c r="E134" s="12">
        <v>50.25</v>
      </c>
      <c r="F134" s="6">
        <v>3320</v>
      </c>
      <c r="G134" s="6">
        <v>166830</v>
      </c>
      <c r="H134" s="12"/>
      <c r="I134" s="35"/>
    </row>
    <row r="135" spans="1:9" x14ac:dyDescent="0.25">
      <c r="A135" s="5">
        <v>132</v>
      </c>
      <c r="B135" s="5">
        <v>49</v>
      </c>
      <c r="C135" s="36" t="s">
        <v>107</v>
      </c>
      <c r="D135" s="41" t="s">
        <v>265</v>
      </c>
      <c r="E135" s="12">
        <v>70.77</v>
      </c>
      <c r="F135" s="6">
        <v>3286</v>
      </c>
      <c r="G135" s="6">
        <v>232550</v>
      </c>
      <c r="H135" s="12"/>
      <c r="I135" s="35"/>
    </row>
    <row r="136" spans="1:9" x14ac:dyDescent="0.25">
      <c r="A136" s="5">
        <v>133</v>
      </c>
      <c r="B136" s="5">
        <v>49</v>
      </c>
      <c r="C136" s="36" t="s">
        <v>189</v>
      </c>
      <c r="D136" s="41" t="s">
        <v>265</v>
      </c>
      <c r="E136" s="12">
        <v>70.77</v>
      </c>
      <c r="F136" s="6">
        <f>+'[5]49号楼'!$D$142</f>
        <v>3329</v>
      </c>
      <c r="G136" s="6">
        <f>+ROUND(E136*F136,0)</f>
        <v>235593</v>
      </c>
      <c r="H136" s="13"/>
      <c r="I136" s="35"/>
    </row>
    <row r="137" spans="1:9" x14ac:dyDescent="0.25">
      <c r="A137" s="5">
        <v>134</v>
      </c>
      <c r="B137" s="5">
        <v>49</v>
      </c>
      <c r="C137" s="36" t="s">
        <v>190</v>
      </c>
      <c r="D137" s="41" t="s">
        <v>265</v>
      </c>
      <c r="E137" s="12">
        <v>53.99</v>
      </c>
      <c r="F137" s="6">
        <v>3423</v>
      </c>
      <c r="G137" s="6">
        <v>184808</v>
      </c>
      <c r="H137" s="5"/>
      <c r="I137" s="35"/>
    </row>
    <row r="138" spans="1:9" x14ac:dyDescent="0.25">
      <c r="A138" s="5">
        <v>135</v>
      </c>
      <c r="B138" s="5">
        <v>49</v>
      </c>
      <c r="C138" s="36" t="s">
        <v>110</v>
      </c>
      <c r="D138" s="41" t="s">
        <v>265</v>
      </c>
      <c r="E138" s="12">
        <v>70.77</v>
      </c>
      <c r="F138" s="6">
        <v>3329</v>
      </c>
      <c r="G138" s="6">
        <v>235593</v>
      </c>
      <c r="H138" s="12"/>
      <c r="I138" s="35"/>
    </row>
    <row r="139" spans="1:9" x14ac:dyDescent="0.25">
      <c r="A139" s="5">
        <v>136</v>
      </c>
      <c r="B139" s="5">
        <v>49</v>
      </c>
      <c r="C139" s="36" t="s">
        <v>191</v>
      </c>
      <c r="D139" s="41" t="s">
        <v>265</v>
      </c>
      <c r="E139" s="12">
        <v>50.25</v>
      </c>
      <c r="F139" s="6">
        <v>3406</v>
      </c>
      <c r="G139" s="6">
        <v>171152</v>
      </c>
      <c r="H139" s="12"/>
      <c r="I139" s="35"/>
    </row>
    <row r="140" spans="1:9" x14ac:dyDescent="0.25">
      <c r="A140" s="5">
        <v>137</v>
      </c>
      <c r="B140" s="5">
        <v>49</v>
      </c>
      <c r="C140" s="36" t="s">
        <v>192</v>
      </c>
      <c r="D140" s="41" t="s">
        <v>265</v>
      </c>
      <c r="E140" s="12">
        <v>53.99</v>
      </c>
      <c r="F140" s="6">
        <v>3466</v>
      </c>
      <c r="G140" s="6">
        <v>187129</v>
      </c>
      <c r="H140" s="5"/>
      <c r="I140" s="35"/>
    </row>
    <row r="141" spans="1:9" x14ac:dyDescent="0.25">
      <c r="A141" s="5">
        <v>138</v>
      </c>
      <c r="B141" s="5">
        <v>49</v>
      </c>
      <c r="C141" s="36" t="s">
        <v>193</v>
      </c>
      <c r="D141" s="41" t="s">
        <v>265</v>
      </c>
      <c r="E141" s="12">
        <v>50.25</v>
      </c>
      <c r="F141" s="6">
        <v>3406</v>
      </c>
      <c r="G141" s="6">
        <v>171152</v>
      </c>
      <c r="H141" s="12"/>
      <c r="I141" s="35"/>
    </row>
    <row r="142" spans="1:9" x14ac:dyDescent="0.25">
      <c r="A142" s="5">
        <v>139</v>
      </c>
      <c r="B142" s="5">
        <v>49</v>
      </c>
      <c r="C142" s="36" t="s">
        <v>66</v>
      </c>
      <c r="D142" s="41" t="s">
        <v>265</v>
      </c>
      <c r="E142" s="12">
        <v>70.77</v>
      </c>
      <c r="F142" s="6">
        <v>3372</v>
      </c>
      <c r="G142" s="6">
        <v>238636</v>
      </c>
      <c r="H142" s="12"/>
      <c r="I142" s="35"/>
    </row>
    <row r="143" spans="1:9" x14ac:dyDescent="0.25">
      <c r="A143" s="5">
        <v>140</v>
      </c>
      <c r="B143" s="5">
        <v>49</v>
      </c>
      <c r="C143" s="36" t="s">
        <v>114</v>
      </c>
      <c r="D143" s="41" t="s">
        <v>265</v>
      </c>
      <c r="E143" s="12">
        <v>53.99</v>
      </c>
      <c r="F143" s="6">
        <v>3509</v>
      </c>
      <c r="G143" s="6">
        <v>189451</v>
      </c>
      <c r="H143" s="5"/>
      <c r="I143" s="35"/>
    </row>
    <row r="144" spans="1:9" x14ac:dyDescent="0.25">
      <c r="A144" s="5">
        <v>141</v>
      </c>
      <c r="B144" s="5">
        <v>49</v>
      </c>
      <c r="C144" s="36" t="s">
        <v>195</v>
      </c>
      <c r="D144" s="41" t="s">
        <v>265</v>
      </c>
      <c r="E144" s="12">
        <v>50.25</v>
      </c>
      <c r="F144" s="6">
        <v>3449</v>
      </c>
      <c r="G144" s="6">
        <v>173312</v>
      </c>
      <c r="H144" s="12"/>
      <c r="I144" s="35"/>
    </row>
    <row r="145" spans="1:9" x14ac:dyDescent="0.25">
      <c r="A145" s="5">
        <v>142</v>
      </c>
      <c r="B145" s="5">
        <v>49</v>
      </c>
      <c r="C145" s="36" t="s">
        <v>115</v>
      </c>
      <c r="D145" s="41" t="s">
        <v>265</v>
      </c>
      <c r="E145" s="12">
        <v>70.77</v>
      </c>
      <c r="F145" s="6">
        <v>3415</v>
      </c>
      <c r="G145" s="6">
        <v>241680</v>
      </c>
      <c r="H145" s="12"/>
      <c r="I145" s="35"/>
    </row>
    <row r="146" spans="1:9" x14ac:dyDescent="0.25">
      <c r="A146" s="5">
        <v>143</v>
      </c>
      <c r="B146" s="5">
        <v>49</v>
      </c>
      <c r="C146" s="36" t="s">
        <v>197</v>
      </c>
      <c r="D146" s="41" t="s">
        <v>265</v>
      </c>
      <c r="E146" s="12">
        <v>50.25</v>
      </c>
      <c r="F146" s="6">
        <v>3492</v>
      </c>
      <c r="G146" s="6">
        <v>175473</v>
      </c>
      <c r="H146" s="12"/>
      <c r="I146" s="35"/>
    </row>
    <row r="147" spans="1:9" x14ac:dyDescent="0.25">
      <c r="A147" s="5">
        <v>144</v>
      </c>
      <c r="B147" s="5">
        <v>49</v>
      </c>
      <c r="C147" s="36" t="s">
        <v>117</v>
      </c>
      <c r="D147" s="41" t="s">
        <v>265</v>
      </c>
      <c r="E147" s="12">
        <v>70.77</v>
      </c>
      <c r="F147" s="6">
        <v>3458</v>
      </c>
      <c r="G147" s="6">
        <v>244723</v>
      </c>
      <c r="H147" s="12"/>
      <c r="I147" s="35"/>
    </row>
    <row r="148" spans="1:9" x14ac:dyDescent="0.25">
      <c r="A148" s="5">
        <v>145</v>
      </c>
      <c r="B148" s="5">
        <v>49</v>
      </c>
      <c r="C148" s="36" t="s">
        <v>198</v>
      </c>
      <c r="D148" s="41" t="s">
        <v>265</v>
      </c>
      <c r="E148" s="12">
        <v>50.25</v>
      </c>
      <c r="F148" s="6">
        <v>3535</v>
      </c>
      <c r="G148" s="6">
        <v>177634</v>
      </c>
      <c r="H148" s="12"/>
      <c r="I148" s="35"/>
    </row>
    <row r="149" spans="1:9" x14ac:dyDescent="0.25">
      <c r="A149" s="5">
        <v>146</v>
      </c>
      <c r="B149" s="5">
        <v>49</v>
      </c>
      <c r="C149" s="36" t="s">
        <v>199</v>
      </c>
      <c r="D149" s="41" t="s">
        <v>265</v>
      </c>
      <c r="E149" s="12">
        <v>53.99</v>
      </c>
      <c r="F149" s="6">
        <v>3595</v>
      </c>
      <c r="G149" s="6">
        <v>194094</v>
      </c>
      <c r="H149" s="5"/>
      <c r="I149" s="35"/>
    </row>
    <row r="150" spans="1:9" x14ac:dyDescent="0.25">
      <c r="A150" s="5">
        <v>147</v>
      </c>
      <c r="B150" s="5">
        <v>49</v>
      </c>
      <c r="C150" s="36" t="s">
        <v>200</v>
      </c>
      <c r="D150" s="41" t="s">
        <v>265</v>
      </c>
      <c r="E150" s="12">
        <v>50.25</v>
      </c>
      <c r="F150" s="6">
        <v>3535</v>
      </c>
      <c r="G150" s="6">
        <v>177634</v>
      </c>
      <c r="H150" s="12"/>
      <c r="I150" s="35"/>
    </row>
    <row r="151" spans="1:9" x14ac:dyDescent="0.25">
      <c r="A151" s="5">
        <v>148</v>
      </c>
      <c r="B151" s="5">
        <v>49</v>
      </c>
      <c r="C151" s="36" t="s">
        <v>118</v>
      </c>
      <c r="D151" s="41" t="s">
        <v>265</v>
      </c>
      <c r="E151" s="12">
        <v>70.77</v>
      </c>
      <c r="F151" s="6">
        <v>3501</v>
      </c>
      <c r="G151" s="6">
        <v>247766</v>
      </c>
      <c r="H151" s="12"/>
      <c r="I151" s="35"/>
    </row>
    <row r="152" spans="1:9" x14ac:dyDescent="0.25">
      <c r="A152" s="5">
        <v>149</v>
      </c>
      <c r="B152" s="5">
        <v>49</v>
      </c>
      <c r="C152" s="36" t="s">
        <v>119</v>
      </c>
      <c r="D152" s="41" t="s">
        <v>265</v>
      </c>
      <c r="E152" s="12">
        <v>50.25</v>
      </c>
      <c r="F152" s="6">
        <v>3578</v>
      </c>
      <c r="G152" s="6">
        <v>179795</v>
      </c>
      <c r="H152" s="12"/>
      <c r="I152" s="35"/>
    </row>
    <row r="153" spans="1:9" x14ac:dyDescent="0.25">
      <c r="A153" s="5">
        <v>150</v>
      </c>
      <c r="B153" s="5">
        <v>49</v>
      </c>
      <c r="C153" s="36" t="s">
        <v>201</v>
      </c>
      <c r="D153" s="41" t="s">
        <v>265</v>
      </c>
      <c r="E153" s="12">
        <v>53.99</v>
      </c>
      <c r="F153" s="6">
        <v>3638</v>
      </c>
      <c r="G153" s="6">
        <v>196416</v>
      </c>
      <c r="H153" s="5"/>
      <c r="I153" s="35"/>
    </row>
    <row r="154" spans="1:9" x14ac:dyDescent="0.25">
      <c r="A154" s="5">
        <v>151</v>
      </c>
      <c r="B154" s="5">
        <v>49</v>
      </c>
      <c r="C154" s="36" t="s">
        <v>120</v>
      </c>
      <c r="D154" s="41" t="s">
        <v>265</v>
      </c>
      <c r="E154" s="12">
        <v>50.25</v>
      </c>
      <c r="F154" s="6">
        <v>3578</v>
      </c>
      <c r="G154" s="6">
        <v>179795</v>
      </c>
      <c r="H154" s="12"/>
      <c r="I154" s="35"/>
    </row>
    <row r="155" spans="1:9" x14ac:dyDescent="0.25">
      <c r="A155" s="5">
        <v>152</v>
      </c>
      <c r="B155" s="5">
        <v>49</v>
      </c>
      <c r="C155" s="36" t="s">
        <v>121</v>
      </c>
      <c r="D155" s="41" t="s">
        <v>265</v>
      </c>
      <c r="E155" s="12">
        <v>70.77</v>
      </c>
      <c r="F155" s="6">
        <v>3544</v>
      </c>
      <c r="G155" s="6">
        <v>250809</v>
      </c>
      <c r="H155" s="12"/>
      <c r="I155" s="35"/>
    </row>
    <row r="156" spans="1:9" x14ac:dyDescent="0.25">
      <c r="A156" s="5">
        <v>153</v>
      </c>
      <c r="B156" s="5">
        <v>49</v>
      </c>
      <c r="C156" s="36" t="s">
        <v>202</v>
      </c>
      <c r="D156" s="41" t="s">
        <v>265</v>
      </c>
      <c r="E156" s="12">
        <v>50.25</v>
      </c>
      <c r="F156" s="6">
        <v>3621</v>
      </c>
      <c r="G156" s="6">
        <v>181955</v>
      </c>
      <c r="H156" s="12"/>
      <c r="I156" s="35"/>
    </row>
    <row r="157" spans="1:9" x14ac:dyDescent="0.25">
      <c r="A157" s="5">
        <v>154</v>
      </c>
      <c r="B157" s="5">
        <v>49</v>
      </c>
      <c r="C157" s="36" t="s">
        <v>203</v>
      </c>
      <c r="D157" s="41" t="s">
        <v>265</v>
      </c>
      <c r="E157" s="12">
        <v>53.99</v>
      </c>
      <c r="F157" s="6">
        <v>3681</v>
      </c>
      <c r="G157" s="6">
        <v>198737</v>
      </c>
      <c r="H157" s="5"/>
      <c r="I157" s="35"/>
    </row>
    <row r="158" spans="1:9" x14ac:dyDescent="0.25">
      <c r="A158" s="5">
        <v>155</v>
      </c>
      <c r="B158" s="5">
        <v>49</v>
      </c>
      <c r="C158" s="36" t="s">
        <v>123</v>
      </c>
      <c r="D158" s="41" t="s">
        <v>265</v>
      </c>
      <c r="E158" s="12">
        <v>50.25</v>
      </c>
      <c r="F158" s="6">
        <v>3641</v>
      </c>
      <c r="G158" s="6">
        <v>182960</v>
      </c>
      <c r="H158" s="12"/>
      <c r="I158" s="35"/>
    </row>
    <row r="159" spans="1:9" x14ac:dyDescent="0.25">
      <c r="A159" s="5">
        <v>156</v>
      </c>
      <c r="B159" s="5">
        <v>49</v>
      </c>
      <c r="C159" s="36" t="s">
        <v>204</v>
      </c>
      <c r="D159" s="41" t="s">
        <v>265</v>
      </c>
      <c r="E159" s="12">
        <v>70.77</v>
      </c>
      <c r="F159" s="6">
        <v>3607</v>
      </c>
      <c r="G159" s="6">
        <v>255267</v>
      </c>
      <c r="H159" s="12"/>
      <c r="I159" s="35"/>
    </row>
    <row r="160" spans="1:9" x14ac:dyDescent="0.25">
      <c r="A160" s="5">
        <v>157</v>
      </c>
      <c r="B160" s="5">
        <v>49</v>
      </c>
      <c r="C160" s="36" t="s">
        <v>205</v>
      </c>
      <c r="D160" s="41" t="s">
        <v>265</v>
      </c>
      <c r="E160" s="12">
        <v>70.77</v>
      </c>
      <c r="F160" s="6">
        <v>3630</v>
      </c>
      <c r="G160" s="6">
        <v>256895</v>
      </c>
      <c r="H160" s="5"/>
      <c r="I160" s="35"/>
    </row>
    <row r="161" spans="1:9" x14ac:dyDescent="0.25">
      <c r="A161" s="5">
        <v>158</v>
      </c>
      <c r="B161" s="5">
        <v>49</v>
      </c>
      <c r="C161" s="36" t="s">
        <v>126</v>
      </c>
      <c r="D161" s="41" t="s">
        <v>265</v>
      </c>
      <c r="E161" s="12">
        <v>50.25</v>
      </c>
      <c r="F161" s="6">
        <v>3664</v>
      </c>
      <c r="G161" s="6">
        <v>184116</v>
      </c>
      <c r="H161" s="12"/>
      <c r="I161" s="35"/>
    </row>
    <row r="162" spans="1:9" x14ac:dyDescent="0.25">
      <c r="A162" s="5">
        <v>159</v>
      </c>
      <c r="B162" s="5">
        <v>49</v>
      </c>
      <c r="C162" s="36" t="s">
        <v>206</v>
      </c>
      <c r="D162" s="41" t="s">
        <v>265</v>
      </c>
      <c r="E162" s="12">
        <v>98.2</v>
      </c>
      <c r="F162" s="6">
        <v>3758</v>
      </c>
      <c r="G162" s="6">
        <v>369036</v>
      </c>
      <c r="H162" s="5"/>
      <c r="I162" s="35"/>
    </row>
    <row r="163" spans="1:9" x14ac:dyDescent="0.25">
      <c r="A163" s="5">
        <v>160</v>
      </c>
      <c r="B163" s="5">
        <v>49</v>
      </c>
      <c r="C163" s="36" t="s">
        <v>127</v>
      </c>
      <c r="D163" s="41" t="s">
        <v>265</v>
      </c>
      <c r="E163" s="12">
        <v>98.2</v>
      </c>
      <c r="F163" s="6">
        <v>3778</v>
      </c>
      <c r="G163" s="6">
        <v>371000</v>
      </c>
      <c r="H163" s="12"/>
      <c r="I163" s="35"/>
    </row>
    <row r="164" spans="1:9" x14ac:dyDescent="0.25">
      <c r="A164" s="5">
        <v>161</v>
      </c>
      <c r="B164" s="5">
        <v>49</v>
      </c>
      <c r="C164" s="36" t="s">
        <v>129</v>
      </c>
      <c r="D164" s="41" t="s">
        <v>265</v>
      </c>
      <c r="E164" s="12">
        <v>70.77</v>
      </c>
      <c r="F164" s="6">
        <v>3650</v>
      </c>
      <c r="G164" s="6">
        <v>258311</v>
      </c>
      <c r="H164" s="12"/>
      <c r="I164" s="35"/>
    </row>
    <row r="165" spans="1:9" x14ac:dyDescent="0.25">
      <c r="A165" s="5">
        <v>162</v>
      </c>
      <c r="B165" s="5">
        <v>49</v>
      </c>
      <c r="C165" s="36" t="s">
        <v>131</v>
      </c>
      <c r="D165" s="41" t="s">
        <v>265</v>
      </c>
      <c r="E165" s="12">
        <v>50.25</v>
      </c>
      <c r="F165" s="6">
        <v>3707</v>
      </c>
      <c r="G165" s="6">
        <v>186277</v>
      </c>
      <c r="H165" s="12"/>
      <c r="I165" s="35"/>
    </row>
    <row r="166" spans="1:9" ht="14.4" x14ac:dyDescent="0.25">
      <c r="A166" s="5">
        <v>163</v>
      </c>
      <c r="B166" s="5">
        <v>49</v>
      </c>
      <c r="C166" s="36" t="s">
        <v>207</v>
      </c>
      <c r="D166" s="41" t="s">
        <v>265</v>
      </c>
      <c r="E166" s="12">
        <v>53.99</v>
      </c>
      <c r="F166" s="6">
        <f>+'[5]49号楼'!$D$221</f>
        <v>3787</v>
      </c>
      <c r="G166" s="6">
        <f>+ROUND(E166*F166,0)</f>
        <v>204460</v>
      </c>
      <c r="H166" s="37"/>
      <c r="I166" s="35"/>
    </row>
    <row r="167" spans="1:9" x14ac:dyDescent="0.25">
      <c r="A167" s="5">
        <v>164</v>
      </c>
      <c r="B167" s="5">
        <v>49</v>
      </c>
      <c r="C167" s="36" t="s">
        <v>132</v>
      </c>
      <c r="D167" s="41" t="s">
        <v>265</v>
      </c>
      <c r="E167" s="12">
        <v>98.2</v>
      </c>
      <c r="F167" s="6">
        <v>3821</v>
      </c>
      <c r="G167" s="6">
        <v>375222</v>
      </c>
      <c r="H167" s="12"/>
      <c r="I167" s="35"/>
    </row>
    <row r="168" spans="1:9" x14ac:dyDescent="0.25">
      <c r="A168" s="5">
        <v>165</v>
      </c>
      <c r="B168" s="5">
        <v>49</v>
      </c>
      <c r="C168" s="36" t="s">
        <v>133</v>
      </c>
      <c r="D168" s="41" t="s">
        <v>265</v>
      </c>
      <c r="E168" s="12">
        <v>50.25</v>
      </c>
      <c r="F168" s="6">
        <v>3727</v>
      </c>
      <c r="G168" s="6">
        <v>187282</v>
      </c>
      <c r="H168" s="12"/>
      <c r="I168" s="35"/>
    </row>
    <row r="169" spans="1:9" ht="14.4" x14ac:dyDescent="0.25">
      <c r="A169" s="5">
        <v>166</v>
      </c>
      <c r="B169" s="5">
        <v>49</v>
      </c>
      <c r="C169" s="36" t="s">
        <v>208</v>
      </c>
      <c r="D169" s="41" t="s">
        <v>265</v>
      </c>
      <c r="E169" s="12">
        <v>70.77</v>
      </c>
      <c r="F169" s="6">
        <f>+'[5]49号楼'!$D$225</f>
        <v>3693</v>
      </c>
      <c r="G169" s="6">
        <f>+ROUND(E169*F169,0)</f>
        <v>261354</v>
      </c>
      <c r="H169" s="37"/>
      <c r="I169" s="35"/>
    </row>
    <row r="170" spans="1:9" x14ac:dyDescent="0.25">
      <c r="A170" s="5">
        <v>167</v>
      </c>
      <c r="B170" s="5">
        <v>49</v>
      </c>
      <c r="C170" s="36" t="s">
        <v>209</v>
      </c>
      <c r="D170" s="41" t="s">
        <v>265</v>
      </c>
      <c r="E170" s="12">
        <v>70.77</v>
      </c>
      <c r="F170" s="6">
        <v>3716</v>
      </c>
      <c r="G170" s="6">
        <v>262981</v>
      </c>
      <c r="H170" s="5"/>
      <c r="I170" s="35"/>
    </row>
    <row r="171" spans="1:9" x14ac:dyDescent="0.25">
      <c r="A171" s="5">
        <v>168</v>
      </c>
      <c r="B171" s="5">
        <v>49</v>
      </c>
      <c r="C171" s="36" t="s">
        <v>210</v>
      </c>
      <c r="D171" s="41" t="s">
        <v>265</v>
      </c>
      <c r="E171" s="12">
        <v>50.25</v>
      </c>
      <c r="F171" s="6">
        <v>3750</v>
      </c>
      <c r="G171" s="6">
        <v>188438</v>
      </c>
      <c r="H171" s="12"/>
      <c r="I171" s="35"/>
    </row>
    <row r="172" spans="1:9" x14ac:dyDescent="0.25">
      <c r="A172" s="5">
        <v>169</v>
      </c>
      <c r="B172" s="5">
        <v>49</v>
      </c>
      <c r="C172" s="36" t="s">
        <v>67</v>
      </c>
      <c r="D172" s="41" t="s">
        <v>265</v>
      </c>
      <c r="E172" s="12">
        <v>98.2</v>
      </c>
      <c r="F172" s="6">
        <v>3844</v>
      </c>
      <c r="G172" s="6">
        <v>377481</v>
      </c>
      <c r="H172" s="5"/>
      <c r="I172" s="35"/>
    </row>
    <row r="173" spans="1:9" x14ac:dyDescent="0.25">
      <c r="A173" s="5">
        <v>170</v>
      </c>
      <c r="B173" s="5">
        <v>49</v>
      </c>
      <c r="C173" s="36" t="s">
        <v>135</v>
      </c>
      <c r="D173" s="41" t="s">
        <v>265</v>
      </c>
      <c r="E173" s="12">
        <v>98.2</v>
      </c>
      <c r="F173" s="6">
        <v>3864</v>
      </c>
      <c r="G173" s="6">
        <v>379445</v>
      </c>
      <c r="H173" s="12"/>
      <c r="I173" s="35"/>
    </row>
    <row r="174" spans="1:9" x14ac:dyDescent="0.25">
      <c r="A174" s="5">
        <v>171</v>
      </c>
      <c r="B174" s="5">
        <v>49</v>
      </c>
      <c r="C174" s="36" t="s">
        <v>136</v>
      </c>
      <c r="D174" s="41" t="s">
        <v>265</v>
      </c>
      <c r="E174" s="12">
        <v>50.25</v>
      </c>
      <c r="F174" s="6">
        <v>3770</v>
      </c>
      <c r="G174" s="6">
        <v>189443</v>
      </c>
      <c r="H174" s="12"/>
      <c r="I174" s="35"/>
    </row>
    <row r="175" spans="1:9" ht="14.4" x14ac:dyDescent="0.25">
      <c r="A175" s="5">
        <v>172</v>
      </c>
      <c r="B175" s="5">
        <v>49</v>
      </c>
      <c r="C175" s="36" t="s">
        <v>68</v>
      </c>
      <c r="D175" s="41" t="s">
        <v>265</v>
      </c>
      <c r="E175" s="12">
        <v>70.77</v>
      </c>
      <c r="F175" s="6">
        <f>+'[5]49号楼'!$D$233</f>
        <v>3736</v>
      </c>
      <c r="G175" s="6">
        <f t="shared" ref="G175:G179" si="0">+ROUND(E175*F175,0)</f>
        <v>264397</v>
      </c>
      <c r="H175" s="37"/>
      <c r="I175" s="35"/>
    </row>
    <row r="176" spans="1:9" x14ac:dyDescent="0.25">
      <c r="A176" s="5">
        <v>173</v>
      </c>
      <c r="B176" s="5">
        <v>49</v>
      </c>
      <c r="C176" s="36" t="s">
        <v>211</v>
      </c>
      <c r="D176" s="41" t="s">
        <v>265</v>
      </c>
      <c r="E176" s="12">
        <v>70.77</v>
      </c>
      <c r="F176" s="6">
        <v>3759</v>
      </c>
      <c r="G176" s="6">
        <v>266024</v>
      </c>
      <c r="H176" s="5"/>
      <c r="I176" s="35"/>
    </row>
    <row r="177" spans="1:9" ht="14.4" x14ac:dyDescent="0.25">
      <c r="A177" s="5">
        <v>174</v>
      </c>
      <c r="B177" s="5">
        <v>49</v>
      </c>
      <c r="C177" s="36" t="s">
        <v>212</v>
      </c>
      <c r="D177" s="41" t="s">
        <v>265</v>
      </c>
      <c r="E177" s="12">
        <v>50.25</v>
      </c>
      <c r="F177" s="6">
        <f>+'[5]49号楼'!$D$235</f>
        <v>3793</v>
      </c>
      <c r="G177" s="6">
        <f t="shared" si="0"/>
        <v>190598</v>
      </c>
      <c r="H177" s="37"/>
      <c r="I177" s="35"/>
    </row>
    <row r="178" spans="1:9" x14ac:dyDescent="0.25">
      <c r="A178" s="5">
        <v>175</v>
      </c>
      <c r="B178" s="5">
        <v>49</v>
      </c>
      <c r="C178" s="36" t="s">
        <v>69</v>
      </c>
      <c r="D178" s="41" t="s">
        <v>265</v>
      </c>
      <c r="E178" s="12">
        <v>98.2</v>
      </c>
      <c r="F178" s="6">
        <v>3887</v>
      </c>
      <c r="G178" s="6">
        <v>381703</v>
      </c>
      <c r="H178" s="12"/>
      <c r="I178" s="35"/>
    </row>
    <row r="179" spans="1:9" ht="14.4" x14ac:dyDescent="0.25">
      <c r="A179" s="5">
        <v>176</v>
      </c>
      <c r="B179" s="5">
        <v>49</v>
      </c>
      <c r="C179" s="36" t="s">
        <v>70</v>
      </c>
      <c r="D179" s="41" t="s">
        <v>265</v>
      </c>
      <c r="E179" s="12">
        <v>98.2</v>
      </c>
      <c r="F179" s="6">
        <f>+'[5]49号楼'!$D$239</f>
        <v>3907</v>
      </c>
      <c r="G179" s="6">
        <f t="shared" si="0"/>
        <v>383667</v>
      </c>
      <c r="H179" s="37"/>
      <c r="I179" s="35"/>
    </row>
    <row r="180" spans="1:9" x14ac:dyDescent="0.25">
      <c r="A180" s="5">
        <v>177</v>
      </c>
      <c r="B180" s="5">
        <v>49</v>
      </c>
      <c r="C180" s="36" t="s">
        <v>138</v>
      </c>
      <c r="D180" s="41" t="s">
        <v>265</v>
      </c>
      <c r="E180" s="12">
        <v>50.25</v>
      </c>
      <c r="F180" s="6">
        <v>3813</v>
      </c>
      <c r="G180" s="6">
        <v>191603</v>
      </c>
      <c r="H180" s="12"/>
      <c r="I180" s="35"/>
    </row>
    <row r="181" spans="1:9" ht="14.4" x14ac:dyDescent="0.25">
      <c r="A181" s="5">
        <v>178</v>
      </c>
      <c r="B181" s="5">
        <v>49</v>
      </c>
      <c r="C181" s="36" t="s">
        <v>139</v>
      </c>
      <c r="D181" s="41" t="s">
        <v>265</v>
      </c>
      <c r="E181" s="12">
        <v>70.77</v>
      </c>
      <c r="F181" s="6">
        <f>+'[5]49号楼'!$D$241</f>
        <v>3779</v>
      </c>
      <c r="G181" s="6">
        <f t="shared" ref="G181:G186" si="1">+ROUND(E181*F181,0)</f>
        <v>267440</v>
      </c>
      <c r="H181" s="37"/>
      <c r="I181" s="35"/>
    </row>
    <row r="182" spans="1:9" x14ac:dyDescent="0.25">
      <c r="A182" s="5">
        <v>179</v>
      </c>
      <c r="B182" s="5">
        <v>49</v>
      </c>
      <c r="C182" s="36" t="s">
        <v>213</v>
      </c>
      <c r="D182" s="41" t="s">
        <v>265</v>
      </c>
      <c r="E182" s="12">
        <v>70.77</v>
      </c>
      <c r="F182" s="6">
        <v>3802</v>
      </c>
      <c r="G182" s="6">
        <v>269068</v>
      </c>
      <c r="H182" s="5"/>
      <c r="I182" s="35"/>
    </row>
    <row r="183" spans="1:9" ht="14.4" x14ac:dyDescent="0.25">
      <c r="A183" s="5">
        <v>180</v>
      </c>
      <c r="B183" s="5">
        <v>49</v>
      </c>
      <c r="C183" s="36" t="s">
        <v>140</v>
      </c>
      <c r="D183" s="41" t="s">
        <v>265</v>
      </c>
      <c r="E183" s="12">
        <v>50.25</v>
      </c>
      <c r="F183" s="6">
        <f>+'[5]49号楼'!$D$243</f>
        <v>3836</v>
      </c>
      <c r="G183" s="6">
        <f t="shared" si="1"/>
        <v>192759</v>
      </c>
      <c r="H183" s="37"/>
      <c r="I183" s="35"/>
    </row>
    <row r="184" spans="1:9" x14ac:dyDescent="0.25">
      <c r="A184" s="5">
        <v>181</v>
      </c>
      <c r="B184" s="5">
        <v>49</v>
      </c>
      <c r="C184" s="36" t="s">
        <v>141</v>
      </c>
      <c r="D184" s="41" t="s">
        <v>265</v>
      </c>
      <c r="E184" s="12">
        <v>98.2</v>
      </c>
      <c r="F184" s="6">
        <v>3930</v>
      </c>
      <c r="G184" s="6">
        <v>385926</v>
      </c>
      <c r="H184" s="12"/>
      <c r="I184" s="35"/>
    </row>
    <row r="185" spans="1:9" x14ac:dyDescent="0.25">
      <c r="A185" s="5">
        <v>182</v>
      </c>
      <c r="B185" s="5">
        <v>49</v>
      </c>
      <c r="C185" s="36" t="s">
        <v>214</v>
      </c>
      <c r="D185" s="41" t="s">
        <v>265</v>
      </c>
      <c r="E185" s="12">
        <v>43.43</v>
      </c>
      <c r="F185" s="6">
        <v>3916</v>
      </c>
      <c r="G185" s="6">
        <v>170072</v>
      </c>
      <c r="H185" s="12"/>
      <c r="I185" s="35"/>
    </row>
    <row r="186" spans="1:9" ht="14.4" x14ac:dyDescent="0.25">
      <c r="A186" s="5">
        <v>183</v>
      </c>
      <c r="B186" s="5">
        <v>49</v>
      </c>
      <c r="C186" s="36" t="s">
        <v>71</v>
      </c>
      <c r="D186" s="41" t="s">
        <v>265</v>
      </c>
      <c r="E186" s="12">
        <v>98.2</v>
      </c>
      <c r="F186" s="6">
        <f>+'[5]49号楼'!$D$247</f>
        <v>3950</v>
      </c>
      <c r="G186" s="6">
        <f t="shared" si="1"/>
        <v>387890</v>
      </c>
      <c r="H186" s="37"/>
      <c r="I186" s="35"/>
    </row>
    <row r="187" spans="1:9" x14ac:dyDescent="0.25">
      <c r="A187" s="5">
        <v>184</v>
      </c>
      <c r="B187" s="5">
        <v>49</v>
      </c>
      <c r="C187" s="36" t="s">
        <v>142</v>
      </c>
      <c r="D187" s="41" t="s">
        <v>265</v>
      </c>
      <c r="E187" s="12">
        <v>50.25</v>
      </c>
      <c r="F187" s="6">
        <v>3856</v>
      </c>
      <c r="G187" s="6">
        <v>193764</v>
      </c>
      <c r="H187" s="12"/>
      <c r="I187" s="35"/>
    </row>
    <row r="188" spans="1:9" ht="14.4" x14ac:dyDescent="0.25">
      <c r="A188" s="5">
        <v>185</v>
      </c>
      <c r="B188" s="5">
        <v>49</v>
      </c>
      <c r="C188" s="36" t="s">
        <v>72</v>
      </c>
      <c r="D188" s="41" t="s">
        <v>265</v>
      </c>
      <c r="E188" s="12">
        <v>70.77</v>
      </c>
      <c r="F188" s="6">
        <f>+'[5]49号楼'!$D$249</f>
        <v>3822</v>
      </c>
      <c r="G188" s="6">
        <f>+ROUND(E188*F188,0)</f>
        <v>270483</v>
      </c>
      <c r="H188" s="37"/>
      <c r="I188" s="35"/>
    </row>
    <row r="189" spans="1:9" x14ac:dyDescent="0.25">
      <c r="A189" s="5">
        <v>186</v>
      </c>
      <c r="B189" s="5">
        <v>49</v>
      </c>
      <c r="C189" s="36" t="s">
        <v>215</v>
      </c>
      <c r="D189" s="41" t="s">
        <v>265</v>
      </c>
      <c r="E189" s="12">
        <v>70.77</v>
      </c>
      <c r="F189" s="6">
        <v>3845</v>
      </c>
      <c r="G189" s="6">
        <v>272111</v>
      </c>
      <c r="H189" s="5"/>
      <c r="I189" s="35"/>
    </row>
    <row r="190" spans="1:9" x14ac:dyDescent="0.25">
      <c r="A190" s="5">
        <v>187</v>
      </c>
      <c r="B190" s="5">
        <v>49</v>
      </c>
      <c r="C190" s="36" t="s">
        <v>143</v>
      </c>
      <c r="D190" s="41" t="s">
        <v>265</v>
      </c>
      <c r="E190" s="12">
        <v>50.25</v>
      </c>
      <c r="F190" s="6">
        <v>3879</v>
      </c>
      <c r="G190" s="6">
        <v>194920</v>
      </c>
      <c r="H190" s="5"/>
      <c r="I190" s="35"/>
    </row>
    <row r="191" spans="1:9" x14ac:dyDescent="0.25">
      <c r="A191" s="5">
        <v>188</v>
      </c>
      <c r="B191" s="5">
        <v>49</v>
      </c>
      <c r="C191" s="36" t="s">
        <v>73</v>
      </c>
      <c r="D191" s="41" t="s">
        <v>265</v>
      </c>
      <c r="E191" s="12">
        <v>98.2</v>
      </c>
      <c r="F191" s="6">
        <v>3973</v>
      </c>
      <c r="G191" s="6">
        <v>390149</v>
      </c>
      <c r="H191" s="12"/>
      <c r="I191" s="35"/>
    </row>
    <row r="192" spans="1:9" x14ac:dyDescent="0.25">
      <c r="A192" s="5">
        <v>189</v>
      </c>
      <c r="B192" s="5">
        <v>49</v>
      </c>
      <c r="C192" s="36" t="s">
        <v>216</v>
      </c>
      <c r="D192" s="41" t="s">
        <v>265</v>
      </c>
      <c r="E192" s="12">
        <v>43.43</v>
      </c>
      <c r="F192" s="6">
        <v>3939</v>
      </c>
      <c r="G192" s="6">
        <v>171071</v>
      </c>
      <c r="H192" s="12"/>
      <c r="I192" s="35"/>
    </row>
    <row r="193" spans="1:9" ht="14.4" x14ac:dyDescent="0.25">
      <c r="A193" s="5">
        <v>190</v>
      </c>
      <c r="B193" s="5">
        <v>49</v>
      </c>
      <c r="C193" s="36" t="s">
        <v>74</v>
      </c>
      <c r="D193" s="41" t="s">
        <v>265</v>
      </c>
      <c r="E193" s="12">
        <v>98.2</v>
      </c>
      <c r="F193" s="6">
        <f>+'[5]49号楼'!$D$255</f>
        <v>3993</v>
      </c>
      <c r="G193" s="6">
        <f>+ROUND(E193*F193,0)</f>
        <v>392113</v>
      </c>
      <c r="H193" s="37"/>
      <c r="I193" s="35"/>
    </row>
    <row r="194" spans="1:9" x14ac:dyDescent="0.25">
      <c r="A194" s="5">
        <v>191</v>
      </c>
      <c r="B194" s="5">
        <v>49</v>
      </c>
      <c r="C194" s="36" t="s">
        <v>145</v>
      </c>
      <c r="D194" s="41" t="s">
        <v>265</v>
      </c>
      <c r="E194" s="12">
        <v>50.25</v>
      </c>
      <c r="F194" s="6">
        <v>3899</v>
      </c>
      <c r="G194" s="6">
        <v>195925</v>
      </c>
      <c r="H194" s="12"/>
      <c r="I194" s="35"/>
    </row>
    <row r="195" spans="1:9" ht="14.4" x14ac:dyDescent="0.25">
      <c r="A195" s="5">
        <v>192</v>
      </c>
      <c r="B195" s="5">
        <v>49</v>
      </c>
      <c r="C195" s="36" t="s">
        <v>75</v>
      </c>
      <c r="D195" s="41" t="s">
        <v>265</v>
      </c>
      <c r="E195" s="12">
        <v>70.77</v>
      </c>
      <c r="F195" s="6">
        <f>+'[5]49号楼'!$D$257</f>
        <v>3865</v>
      </c>
      <c r="G195" s="6">
        <f>+ROUND(E195*F195,0)</f>
        <v>273526</v>
      </c>
      <c r="H195" s="37"/>
      <c r="I195" s="35"/>
    </row>
    <row r="196" spans="1:9" x14ac:dyDescent="0.25">
      <c r="A196" s="5">
        <v>193</v>
      </c>
      <c r="B196" s="5">
        <v>49</v>
      </c>
      <c r="C196" s="36" t="s">
        <v>76</v>
      </c>
      <c r="D196" s="41" t="s">
        <v>265</v>
      </c>
      <c r="E196" s="12">
        <v>70.77</v>
      </c>
      <c r="F196" s="6">
        <v>3802</v>
      </c>
      <c r="G196" s="6">
        <v>269068</v>
      </c>
      <c r="H196" s="5"/>
      <c r="I196" s="35"/>
    </row>
    <row r="197" spans="1:9" x14ac:dyDescent="0.25">
      <c r="A197" s="5">
        <v>194</v>
      </c>
      <c r="B197" s="5">
        <v>49</v>
      </c>
      <c r="C197" s="36" t="s">
        <v>217</v>
      </c>
      <c r="D197" s="41" t="s">
        <v>265</v>
      </c>
      <c r="E197" s="12">
        <v>50.25</v>
      </c>
      <c r="F197" s="6">
        <v>3836</v>
      </c>
      <c r="G197" s="6">
        <v>192759</v>
      </c>
      <c r="H197" s="5"/>
      <c r="I197" s="35"/>
    </row>
    <row r="198" spans="1:9" x14ac:dyDescent="0.25">
      <c r="A198" s="5">
        <v>195</v>
      </c>
      <c r="B198" s="5">
        <v>49</v>
      </c>
      <c r="C198" s="36" t="s">
        <v>77</v>
      </c>
      <c r="D198" s="41" t="s">
        <v>265</v>
      </c>
      <c r="E198" s="12">
        <v>98.2</v>
      </c>
      <c r="F198" s="6">
        <v>3930</v>
      </c>
      <c r="G198" s="6">
        <v>385926</v>
      </c>
      <c r="H198" s="12"/>
      <c r="I198" s="35"/>
    </row>
    <row r="199" spans="1:9" x14ac:dyDescent="0.25">
      <c r="A199" s="5">
        <v>196</v>
      </c>
      <c r="B199" s="5">
        <v>49</v>
      </c>
      <c r="C199" s="36" t="s">
        <v>218</v>
      </c>
      <c r="D199" s="41" t="s">
        <v>265</v>
      </c>
      <c r="E199" s="12">
        <v>43.43</v>
      </c>
      <c r="F199" s="6">
        <v>3916</v>
      </c>
      <c r="G199" s="6">
        <v>170072</v>
      </c>
      <c r="H199" s="5"/>
      <c r="I199" s="35"/>
    </row>
    <row r="200" spans="1:9" x14ac:dyDescent="0.25">
      <c r="A200" s="5">
        <v>197</v>
      </c>
      <c r="B200" s="5">
        <v>49</v>
      </c>
      <c r="C200" s="36" t="s">
        <v>219</v>
      </c>
      <c r="D200" s="41" t="s">
        <v>265</v>
      </c>
      <c r="E200" s="12">
        <v>43.43</v>
      </c>
      <c r="F200" s="6">
        <v>3896</v>
      </c>
      <c r="G200" s="6">
        <v>169203</v>
      </c>
      <c r="H200" s="5"/>
      <c r="I200" s="35"/>
    </row>
    <row r="201" spans="1:9" ht="14.4" x14ac:dyDescent="0.25">
      <c r="A201" s="5">
        <v>198</v>
      </c>
      <c r="B201" s="5">
        <v>49</v>
      </c>
      <c r="C201" s="36" t="s">
        <v>146</v>
      </c>
      <c r="D201" s="41" t="s">
        <v>265</v>
      </c>
      <c r="E201" s="12">
        <v>98.2</v>
      </c>
      <c r="F201" s="6">
        <f>+'[5]49号楼'!$D$263</f>
        <v>3950</v>
      </c>
      <c r="G201" s="6">
        <f>+ROUND(E201*F201,0)</f>
        <v>387890</v>
      </c>
      <c r="H201" s="37"/>
      <c r="I201" s="35"/>
    </row>
    <row r="202" spans="1:9" x14ac:dyDescent="0.25">
      <c r="A202" s="5">
        <v>199</v>
      </c>
      <c r="B202" s="5">
        <v>49</v>
      </c>
      <c r="C202" s="36" t="s">
        <v>147</v>
      </c>
      <c r="D202" s="41" t="s">
        <v>265</v>
      </c>
      <c r="E202" s="12">
        <v>50.25</v>
      </c>
      <c r="F202" s="6">
        <v>3856</v>
      </c>
      <c r="G202" s="6">
        <v>193764</v>
      </c>
      <c r="H202" s="5"/>
      <c r="I202" s="35"/>
    </row>
    <row r="203" spans="1:9" x14ac:dyDescent="0.25">
      <c r="A203" s="5">
        <v>200</v>
      </c>
      <c r="B203" s="5">
        <v>49</v>
      </c>
      <c r="C203" s="36" t="s">
        <v>78</v>
      </c>
      <c r="D203" s="41" t="s">
        <v>265</v>
      </c>
      <c r="E203" s="12">
        <v>70.77</v>
      </c>
      <c r="F203" s="6">
        <v>3822</v>
      </c>
      <c r="G203" s="6">
        <v>270483</v>
      </c>
      <c r="H203" s="5"/>
      <c r="I203" s="35"/>
    </row>
    <row r="204" spans="1:9" x14ac:dyDescent="0.25">
      <c r="A204" s="5">
        <v>201</v>
      </c>
      <c r="B204" s="5">
        <v>49</v>
      </c>
      <c r="C204" s="5" t="s">
        <v>150</v>
      </c>
      <c r="D204" s="41" t="s">
        <v>265</v>
      </c>
      <c r="E204" s="5">
        <v>51.17</v>
      </c>
      <c r="F204" s="6">
        <f>+'[6]49号楼'!$D$6</f>
        <v>2821</v>
      </c>
      <c r="G204" s="6">
        <f>+ROUND(E204*F204,0)</f>
        <v>144351</v>
      </c>
      <c r="H204" s="6"/>
    </row>
    <row r="205" spans="1:9" x14ac:dyDescent="0.25">
      <c r="A205" s="5">
        <v>202</v>
      </c>
      <c r="B205" s="5">
        <v>49</v>
      </c>
      <c r="C205" s="5" t="s">
        <v>167</v>
      </c>
      <c r="D205" s="41" t="s">
        <v>265</v>
      </c>
      <c r="E205" s="5">
        <v>53.99</v>
      </c>
      <c r="F205" s="6">
        <f>+'[6]49号楼'!$D$16</f>
        <v>2864</v>
      </c>
      <c r="G205" s="6">
        <f t="shared" ref="G205:G222" si="2">+ROUND(E205*F205,0)</f>
        <v>154627</v>
      </c>
      <c r="H205" s="6"/>
    </row>
    <row r="206" spans="1:9" x14ac:dyDescent="0.25">
      <c r="A206" s="5">
        <v>203</v>
      </c>
      <c r="B206" s="5">
        <v>49</v>
      </c>
      <c r="C206" s="5" t="s">
        <v>220</v>
      </c>
      <c r="D206" s="41" t="s">
        <v>265</v>
      </c>
      <c r="E206" s="5">
        <v>53.99</v>
      </c>
      <c r="F206" s="6">
        <f>+'[6]49号楼'!$D$26</f>
        <v>2907</v>
      </c>
      <c r="G206" s="6">
        <f t="shared" si="2"/>
        <v>156949</v>
      </c>
      <c r="H206" s="6"/>
    </row>
    <row r="207" spans="1:9" x14ac:dyDescent="0.25">
      <c r="A207" s="5">
        <v>204</v>
      </c>
      <c r="B207" s="5">
        <v>49</v>
      </c>
      <c r="C207" s="5" t="s">
        <v>221</v>
      </c>
      <c r="D207" s="41" t="s">
        <v>265</v>
      </c>
      <c r="E207" s="5">
        <v>53.99</v>
      </c>
      <c r="F207" s="6">
        <f>+'[6]49号楼'!$D$36</f>
        <v>2950</v>
      </c>
      <c r="G207" s="6">
        <f t="shared" si="2"/>
        <v>159271</v>
      </c>
      <c r="H207" s="6"/>
    </row>
    <row r="208" spans="1:9" x14ac:dyDescent="0.25">
      <c r="A208" s="5">
        <v>205</v>
      </c>
      <c r="B208" s="5">
        <v>49</v>
      </c>
      <c r="C208" s="5" t="s">
        <v>174</v>
      </c>
      <c r="D208" s="41" t="s">
        <v>265</v>
      </c>
      <c r="E208" s="5">
        <v>53.99</v>
      </c>
      <c r="F208" s="6">
        <f>+'[6]49号楼'!$D$56</f>
        <v>3036</v>
      </c>
      <c r="G208" s="6">
        <f t="shared" si="2"/>
        <v>163914</v>
      </c>
      <c r="H208" s="6"/>
    </row>
    <row r="209" spans="1:9" x14ac:dyDescent="0.25">
      <c r="A209" s="5">
        <v>206</v>
      </c>
      <c r="B209" s="5">
        <v>49</v>
      </c>
      <c r="C209" s="5" t="s">
        <v>180</v>
      </c>
      <c r="D209" s="41" t="s">
        <v>265</v>
      </c>
      <c r="E209" s="5">
        <v>53.99</v>
      </c>
      <c r="F209" s="6">
        <f>+'[6]49号楼'!$D$66</f>
        <v>3079</v>
      </c>
      <c r="G209" s="6">
        <f t="shared" si="2"/>
        <v>166235</v>
      </c>
      <c r="H209" s="6"/>
    </row>
    <row r="210" spans="1:9" x14ac:dyDescent="0.25">
      <c r="A210" s="5">
        <v>207</v>
      </c>
      <c r="B210" s="5">
        <v>49</v>
      </c>
      <c r="C210" s="5">
        <v>1005</v>
      </c>
      <c r="D210" s="41" t="s">
        <v>265</v>
      </c>
      <c r="E210" s="5">
        <v>53.99</v>
      </c>
      <c r="F210" s="6">
        <f>+'[6]49号楼'!$D$76</f>
        <v>3122</v>
      </c>
      <c r="G210" s="6">
        <f t="shared" si="2"/>
        <v>168557</v>
      </c>
      <c r="H210" s="6"/>
    </row>
    <row r="211" spans="1:9" x14ac:dyDescent="0.25">
      <c r="A211" s="5">
        <v>208</v>
      </c>
      <c r="B211" s="5">
        <v>49</v>
      </c>
      <c r="C211" s="5">
        <v>1105</v>
      </c>
      <c r="D211" s="41" t="s">
        <v>265</v>
      </c>
      <c r="E211" s="5">
        <v>53.99</v>
      </c>
      <c r="F211" s="6">
        <f>+'[6]49号楼'!$D$86</f>
        <v>3165</v>
      </c>
      <c r="G211" s="6">
        <f t="shared" si="2"/>
        <v>170878</v>
      </c>
      <c r="H211" s="6"/>
    </row>
    <row r="212" spans="1:9" x14ac:dyDescent="0.25">
      <c r="A212" s="5">
        <v>209</v>
      </c>
      <c r="B212" s="5">
        <v>49</v>
      </c>
      <c r="C212" s="5">
        <v>1205</v>
      </c>
      <c r="D212" s="41" t="s">
        <v>265</v>
      </c>
      <c r="E212" s="5">
        <v>53.99</v>
      </c>
      <c r="F212" s="6">
        <f>+'[6]49号楼'!$D$96</f>
        <v>3208</v>
      </c>
      <c r="G212" s="6">
        <f t="shared" si="2"/>
        <v>173200</v>
      </c>
      <c r="H212" s="6"/>
    </row>
    <row r="213" spans="1:9" x14ac:dyDescent="0.25">
      <c r="A213" s="5">
        <v>210</v>
      </c>
      <c r="B213" s="5">
        <v>49</v>
      </c>
      <c r="C213" s="5">
        <v>1405</v>
      </c>
      <c r="D213" s="41" t="s">
        <v>265</v>
      </c>
      <c r="E213" s="5">
        <v>53.99</v>
      </c>
      <c r="F213" s="6">
        <f>+'[6]49号楼'!$D$116</f>
        <v>3294</v>
      </c>
      <c r="G213" s="6">
        <f t="shared" si="2"/>
        <v>177843</v>
      </c>
      <c r="H213" s="6"/>
    </row>
    <row r="214" spans="1:9" x14ac:dyDescent="0.25">
      <c r="A214" s="5">
        <v>211</v>
      </c>
      <c r="B214" s="5">
        <v>49</v>
      </c>
      <c r="C214" s="5">
        <v>1505</v>
      </c>
      <c r="D214" s="41" t="s">
        <v>265</v>
      </c>
      <c r="E214" s="5">
        <v>53.99</v>
      </c>
      <c r="F214" s="6">
        <f>+'[6]49号楼'!$D$126</f>
        <v>3337</v>
      </c>
      <c r="G214" s="6">
        <f t="shared" si="2"/>
        <v>180165</v>
      </c>
      <c r="H214" s="6"/>
    </row>
    <row r="215" spans="1:9" x14ac:dyDescent="0.25">
      <c r="A215" s="5">
        <v>212</v>
      </c>
      <c r="B215" s="5">
        <v>49</v>
      </c>
      <c r="C215" s="5">
        <v>1705</v>
      </c>
      <c r="D215" s="41" t="s">
        <v>265</v>
      </c>
      <c r="E215" s="5">
        <v>53.99</v>
      </c>
      <c r="F215" s="6">
        <f>+'[6]49号楼'!$D$146</f>
        <v>3423</v>
      </c>
      <c r="G215" s="6">
        <f t="shared" si="2"/>
        <v>184808</v>
      </c>
      <c r="H215" s="6"/>
    </row>
    <row r="216" spans="1:9" x14ac:dyDescent="0.25">
      <c r="A216" s="5">
        <v>213</v>
      </c>
      <c r="B216" s="5">
        <v>49</v>
      </c>
      <c r="C216" s="5">
        <v>1805</v>
      </c>
      <c r="D216" s="41" t="s">
        <v>265</v>
      </c>
      <c r="E216" s="5">
        <v>53.99</v>
      </c>
      <c r="F216" s="6">
        <f>+'[6]49号楼'!$D$156</f>
        <v>3466</v>
      </c>
      <c r="G216" s="6">
        <f t="shared" si="2"/>
        <v>187129</v>
      </c>
      <c r="H216" s="6"/>
    </row>
    <row r="217" spans="1:9" x14ac:dyDescent="0.25">
      <c r="A217" s="5">
        <v>214</v>
      </c>
      <c r="B217" s="5">
        <v>49</v>
      </c>
      <c r="C217" s="5">
        <v>1905</v>
      </c>
      <c r="D217" s="41" t="s">
        <v>265</v>
      </c>
      <c r="E217" s="5">
        <v>53.99</v>
      </c>
      <c r="F217" s="6">
        <f>+'[6]49号楼'!$D$166</f>
        <v>3509</v>
      </c>
      <c r="G217" s="6">
        <f t="shared" si="2"/>
        <v>189451</v>
      </c>
      <c r="H217" s="6"/>
    </row>
    <row r="218" spans="1:9" x14ac:dyDescent="0.25">
      <c r="A218" s="5">
        <v>215</v>
      </c>
      <c r="B218" s="5">
        <v>49</v>
      </c>
      <c r="C218" s="5">
        <v>2105</v>
      </c>
      <c r="D218" s="41" t="s">
        <v>265</v>
      </c>
      <c r="E218" s="5">
        <v>53.99</v>
      </c>
      <c r="F218" s="6">
        <f>+'[6]49号楼'!$D$186</f>
        <v>3595</v>
      </c>
      <c r="G218" s="6">
        <f t="shared" si="2"/>
        <v>194094</v>
      </c>
      <c r="H218" s="6"/>
    </row>
    <row r="219" spans="1:9" x14ac:dyDescent="0.25">
      <c r="A219" s="5">
        <v>216</v>
      </c>
      <c r="B219" s="5">
        <v>49</v>
      </c>
      <c r="C219" s="5">
        <v>2205</v>
      </c>
      <c r="D219" s="41" t="s">
        <v>265</v>
      </c>
      <c r="E219" s="5">
        <v>53.99</v>
      </c>
      <c r="F219" s="6">
        <f>+'[6]49号楼'!$D$196</f>
        <v>3638</v>
      </c>
      <c r="G219" s="6">
        <f t="shared" si="2"/>
        <v>196416</v>
      </c>
      <c r="H219" s="6"/>
    </row>
    <row r="220" spans="1:9" x14ac:dyDescent="0.25">
      <c r="A220" s="5">
        <v>217</v>
      </c>
      <c r="B220" s="5">
        <v>49</v>
      </c>
      <c r="C220" s="5">
        <v>2304</v>
      </c>
      <c r="D220" s="41" t="s">
        <v>265</v>
      </c>
      <c r="E220" s="5">
        <v>53.99</v>
      </c>
      <c r="F220" s="6">
        <f>+'[6]49号楼'!$D$205</f>
        <v>3701</v>
      </c>
      <c r="G220" s="6">
        <f t="shared" si="2"/>
        <v>199817</v>
      </c>
      <c r="H220" s="6"/>
    </row>
    <row r="221" spans="1:9" x14ac:dyDescent="0.25">
      <c r="A221" s="5">
        <v>218</v>
      </c>
      <c r="B221" s="5">
        <v>49</v>
      </c>
      <c r="C221" s="5">
        <v>2604</v>
      </c>
      <c r="D221" s="41" t="s">
        <v>265</v>
      </c>
      <c r="E221" s="5">
        <v>49.06</v>
      </c>
      <c r="F221" s="6">
        <f>+'[6]49号楼'!$D$229</f>
        <v>3830</v>
      </c>
      <c r="G221" s="6">
        <f t="shared" si="2"/>
        <v>187900</v>
      </c>
      <c r="H221" s="6"/>
    </row>
    <row r="222" spans="1:9" x14ac:dyDescent="0.25">
      <c r="A222" s="5">
        <v>219</v>
      </c>
      <c r="B222" s="5">
        <v>49</v>
      </c>
      <c r="C222" s="5">
        <v>2605</v>
      </c>
      <c r="D222" s="41" t="s">
        <v>265</v>
      </c>
      <c r="E222" s="5">
        <v>49.06</v>
      </c>
      <c r="F222" s="6">
        <f>+'[6]49号楼'!$D$230</f>
        <v>3810</v>
      </c>
      <c r="G222" s="6">
        <f t="shared" si="2"/>
        <v>186919</v>
      </c>
      <c r="H222" s="6"/>
    </row>
    <row r="223" spans="1:9" x14ac:dyDescent="0.25">
      <c r="A223" s="5">
        <v>220</v>
      </c>
      <c r="B223" s="5">
        <v>49</v>
      </c>
      <c r="C223" s="36" t="s">
        <v>149</v>
      </c>
      <c r="D223" s="41" t="s">
        <v>265</v>
      </c>
      <c r="E223" s="12">
        <v>50.25</v>
      </c>
      <c r="F223" s="6">
        <v>2761</v>
      </c>
      <c r="G223" s="6">
        <v>138740</v>
      </c>
      <c r="H223" s="12"/>
      <c r="I223" s="35"/>
    </row>
    <row r="224" spans="1:9" x14ac:dyDescent="0.25">
      <c r="A224" s="5">
        <v>221</v>
      </c>
      <c r="B224" s="5">
        <v>49</v>
      </c>
      <c r="C224" s="36" t="s">
        <v>151</v>
      </c>
      <c r="D224" s="41" t="s">
        <v>265</v>
      </c>
      <c r="E224" s="12">
        <v>51.17</v>
      </c>
      <c r="F224" s="6">
        <v>2821</v>
      </c>
      <c r="G224" s="6">
        <v>144351</v>
      </c>
      <c r="H224" s="5"/>
      <c r="I224" s="35"/>
    </row>
    <row r="225" spans="1:9" x14ac:dyDescent="0.25">
      <c r="A225" s="5">
        <v>222</v>
      </c>
      <c r="B225" s="5">
        <v>49</v>
      </c>
      <c r="C225" s="36" t="s">
        <v>86</v>
      </c>
      <c r="D225" s="41" t="s">
        <v>265</v>
      </c>
      <c r="E225" s="12">
        <v>50.25</v>
      </c>
      <c r="F225" s="6">
        <v>2761</v>
      </c>
      <c r="G225" s="6">
        <v>138740</v>
      </c>
      <c r="H225" s="5"/>
      <c r="I225" s="35"/>
    </row>
    <row r="226" spans="1:9" x14ac:dyDescent="0.25">
      <c r="A226" s="5">
        <v>223</v>
      </c>
      <c r="B226" s="5">
        <v>49</v>
      </c>
      <c r="C226" s="36" t="s">
        <v>152</v>
      </c>
      <c r="D226" s="41" t="s">
        <v>265</v>
      </c>
      <c r="E226" s="12">
        <v>70.77</v>
      </c>
      <c r="F226" s="6">
        <v>2727</v>
      </c>
      <c r="G226" s="6">
        <v>192990</v>
      </c>
      <c r="H226" s="12"/>
      <c r="I226" s="35"/>
    </row>
    <row r="227" spans="1:9" x14ac:dyDescent="0.25">
      <c r="A227" s="5">
        <v>224</v>
      </c>
      <c r="B227" s="5">
        <v>49</v>
      </c>
      <c r="C227" s="36" t="s">
        <v>163</v>
      </c>
      <c r="D227" s="41" t="s">
        <v>265</v>
      </c>
      <c r="E227" s="12">
        <v>70.77</v>
      </c>
      <c r="F227" s="6">
        <f>+'[5]49号楼'!$D$12</f>
        <v>2770</v>
      </c>
      <c r="G227" s="6">
        <f t="shared" ref="G227:G231" si="3">+ROUND(E227*F227,0)</f>
        <v>196033</v>
      </c>
      <c r="H227" s="12"/>
    </row>
    <row r="228" spans="1:9" x14ac:dyDescent="0.25">
      <c r="A228" s="5">
        <v>225</v>
      </c>
      <c r="B228" s="5">
        <v>49</v>
      </c>
      <c r="C228" s="36" t="s">
        <v>164</v>
      </c>
      <c r="D228" s="41" t="s">
        <v>265</v>
      </c>
      <c r="E228" s="12">
        <v>50.25</v>
      </c>
      <c r="F228" s="6">
        <v>2804</v>
      </c>
      <c r="G228" s="6">
        <v>140901</v>
      </c>
      <c r="H228" s="12"/>
      <c r="I228" s="35"/>
    </row>
    <row r="229" spans="1:9" x14ac:dyDescent="0.25">
      <c r="A229" s="5">
        <v>226</v>
      </c>
      <c r="B229" s="5">
        <v>49</v>
      </c>
      <c r="C229" s="36" t="s">
        <v>165</v>
      </c>
      <c r="D229" s="41" t="s">
        <v>265</v>
      </c>
      <c r="E229" s="12">
        <v>56.51</v>
      </c>
      <c r="F229" s="6">
        <f>+'[5]49号楼'!$D$14</f>
        <v>2898</v>
      </c>
      <c r="G229" s="6">
        <f t="shared" si="3"/>
        <v>163766</v>
      </c>
      <c r="H229" s="12"/>
    </row>
    <row r="230" spans="1:9" x14ac:dyDescent="0.25">
      <c r="A230" s="5">
        <v>227</v>
      </c>
      <c r="B230" s="5">
        <v>49</v>
      </c>
      <c r="C230" s="36" t="s">
        <v>168</v>
      </c>
      <c r="D230" s="41" t="s">
        <v>265</v>
      </c>
      <c r="E230" s="12">
        <v>53.99</v>
      </c>
      <c r="F230" s="6">
        <v>2864</v>
      </c>
      <c r="G230" s="6">
        <v>154627</v>
      </c>
      <c r="H230" s="5"/>
      <c r="I230" s="35"/>
    </row>
    <row r="231" spans="1:9" x14ac:dyDescent="0.25">
      <c r="A231" s="5">
        <v>228</v>
      </c>
      <c r="B231" s="5">
        <v>49</v>
      </c>
      <c r="C231" s="36" t="s">
        <v>222</v>
      </c>
      <c r="D231" s="41" t="s">
        <v>265</v>
      </c>
      <c r="E231" s="12">
        <v>45.13</v>
      </c>
      <c r="F231" s="6">
        <f>+'[5]49号楼'!$D$18</f>
        <v>2898</v>
      </c>
      <c r="G231" s="6">
        <f t="shared" si="3"/>
        <v>130787</v>
      </c>
      <c r="H231" s="12"/>
    </row>
    <row r="232" spans="1:9" x14ac:dyDescent="0.25">
      <c r="A232" s="5">
        <v>229</v>
      </c>
      <c r="B232" s="5">
        <v>49</v>
      </c>
      <c r="C232" s="36" t="s">
        <v>223</v>
      </c>
      <c r="D232" s="41" t="s">
        <v>265</v>
      </c>
      <c r="E232" s="12">
        <v>56.51</v>
      </c>
      <c r="F232" s="6">
        <v>2898</v>
      </c>
      <c r="G232" s="6">
        <v>163766</v>
      </c>
      <c r="H232" s="13"/>
      <c r="I232" s="35"/>
    </row>
    <row r="233" spans="1:9" x14ac:dyDescent="0.25">
      <c r="A233" s="5">
        <v>230</v>
      </c>
      <c r="B233" s="5">
        <v>49</v>
      </c>
      <c r="C233" s="36" t="s">
        <v>224</v>
      </c>
      <c r="D233" s="41" t="s">
        <v>265</v>
      </c>
      <c r="E233" s="12">
        <v>50.25</v>
      </c>
      <c r="F233" s="6">
        <v>2804</v>
      </c>
      <c r="G233" s="6">
        <v>140901</v>
      </c>
      <c r="H233" s="12"/>
      <c r="I233" s="35"/>
    </row>
    <row r="234" spans="1:9" x14ac:dyDescent="0.25">
      <c r="A234" s="5">
        <v>231</v>
      </c>
      <c r="B234" s="5">
        <v>49</v>
      </c>
      <c r="C234" s="36" t="s">
        <v>169</v>
      </c>
      <c r="D234" s="41" t="s">
        <v>265</v>
      </c>
      <c r="E234" s="12">
        <v>70.77</v>
      </c>
      <c r="F234" s="6">
        <v>2770</v>
      </c>
      <c r="G234" s="6">
        <v>196033</v>
      </c>
      <c r="H234" s="12"/>
      <c r="I234" s="35"/>
    </row>
    <row r="235" spans="1:9" x14ac:dyDescent="0.25">
      <c r="A235" s="5">
        <v>232</v>
      </c>
      <c r="B235" s="5">
        <v>49</v>
      </c>
      <c r="C235" s="36" t="s">
        <v>225</v>
      </c>
      <c r="D235" s="41" t="s">
        <v>265</v>
      </c>
      <c r="E235" s="12">
        <v>70.77</v>
      </c>
      <c r="F235" s="6">
        <f>+'[5]49号楼'!$D$22</f>
        <v>2813</v>
      </c>
      <c r="G235" s="6">
        <f>+ROUND(E235*F235,0)</f>
        <v>199076</v>
      </c>
      <c r="H235" s="12"/>
    </row>
    <row r="236" spans="1:9" x14ac:dyDescent="0.25">
      <c r="A236" s="5">
        <v>233</v>
      </c>
      <c r="B236" s="5">
        <v>49</v>
      </c>
      <c r="C236" s="36" t="s">
        <v>170</v>
      </c>
      <c r="D236" s="41" t="s">
        <v>265</v>
      </c>
      <c r="E236" s="12">
        <v>50.25</v>
      </c>
      <c r="F236" s="6">
        <f>+'[5]49号楼'!$D$23</f>
        <v>2847</v>
      </c>
      <c r="G236" s="6">
        <f>+ROUND(E236*F236,0)</f>
        <v>143062</v>
      </c>
      <c r="H236" s="12"/>
      <c r="I236" s="35"/>
    </row>
    <row r="237" spans="1:9" x14ac:dyDescent="0.25">
      <c r="A237" s="5">
        <v>234</v>
      </c>
      <c r="B237" s="5">
        <v>49</v>
      </c>
      <c r="C237" s="36" t="s">
        <v>171</v>
      </c>
      <c r="D237" s="41" t="s">
        <v>265</v>
      </c>
      <c r="E237" s="12">
        <v>56.51</v>
      </c>
      <c r="F237" s="6">
        <v>2941</v>
      </c>
      <c r="G237" s="6">
        <v>166196</v>
      </c>
      <c r="H237" s="12"/>
      <c r="I237" s="35"/>
    </row>
    <row r="238" spans="1:9" x14ac:dyDescent="0.25">
      <c r="A238" s="5">
        <v>235</v>
      </c>
      <c r="B238" s="5">
        <v>49</v>
      </c>
      <c r="C238" s="36" t="s">
        <v>226</v>
      </c>
      <c r="D238" s="41" t="s">
        <v>265</v>
      </c>
      <c r="E238" s="12">
        <v>45.13</v>
      </c>
      <c r="F238" s="6">
        <v>2941</v>
      </c>
      <c r="G238" s="6">
        <v>132727</v>
      </c>
      <c r="H238" s="12"/>
      <c r="I238" s="35"/>
    </row>
    <row r="239" spans="1:9" x14ac:dyDescent="0.25">
      <c r="A239" s="5">
        <v>236</v>
      </c>
      <c r="B239" s="5">
        <v>49</v>
      </c>
      <c r="C239" s="36" t="s">
        <v>172</v>
      </c>
      <c r="D239" s="41" t="s">
        <v>265</v>
      </c>
      <c r="E239" s="12">
        <v>53.99</v>
      </c>
      <c r="F239" s="6">
        <v>2907</v>
      </c>
      <c r="G239" s="6">
        <v>156949</v>
      </c>
      <c r="H239" s="5"/>
      <c r="I239" s="35"/>
    </row>
    <row r="240" spans="1:9" x14ac:dyDescent="0.25">
      <c r="A240" s="5">
        <v>237</v>
      </c>
      <c r="B240" s="5">
        <v>49</v>
      </c>
      <c r="C240" s="36" t="s">
        <v>227</v>
      </c>
      <c r="D240" s="41" t="s">
        <v>265</v>
      </c>
      <c r="E240" s="12">
        <v>70.77</v>
      </c>
      <c r="F240" s="6">
        <f>+'[5]49号楼'!$D$32</f>
        <v>2856</v>
      </c>
      <c r="G240" s="6">
        <f>+ROUND(E240*F240,0)</f>
        <v>202119</v>
      </c>
      <c r="H240" s="12"/>
    </row>
    <row r="241" spans="1:9" x14ac:dyDescent="0.25">
      <c r="A241" s="5">
        <v>238</v>
      </c>
      <c r="B241" s="5">
        <v>49</v>
      </c>
      <c r="C241" s="36" t="s">
        <v>228</v>
      </c>
      <c r="D241" s="41" t="s">
        <v>265</v>
      </c>
      <c r="E241" s="12">
        <v>50.25</v>
      </c>
      <c r="F241" s="6">
        <v>2890</v>
      </c>
      <c r="G241" s="6">
        <v>145223</v>
      </c>
      <c r="H241" s="12"/>
      <c r="I241" s="35"/>
    </row>
    <row r="242" spans="1:9" x14ac:dyDescent="0.25">
      <c r="A242" s="5">
        <v>239</v>
      </c>
      <c r="B242" s="5">
        <v>49</v>
      </c>
      <c r="C242" s="36" t="s">
        <v>229</v>
      </c>
      <c r="D242" s="41" t="s">
        <v>265</v>
      </c>
      <c r="E242" s="12">
        <v>53.99</v>
      </c>
      <c r="F242" s="6">
        <v>2950</v>
      </c>
      <c r="G242" s="6">
        <v>159271</v>
      </c>
      <c r="H242" s="5"/>
      <c r="I242" s="35"/>
    </row>
    <row r="243" spans="1:9" x14ac:dyDescent="0.25">
      <c r="A243" s="5">
        <v>240</v>
      </c>
      <c r="B243" s="5">
        <v>49</v>
      </c>
      <c r="C243" s="36" t="s">
        <v>230</v>
      </c>
      <c r="D243" s="41" t="s">
        <v>265</v>
      </c>
      <c r="E243" s="12">
        <v>56.51</v>
      </c>
      <c r="F243" s="6">
        <v>3027</v>
      </c>
      <c r="G243" s="6">
        <v>171056</v>
      </c>
      <c r="H243" s="5"/>
      <c r="I243" s="35"/>
    </row>
    <row r="244" spans="1:9" x14ac:dyDescent="0.25">
      <c r="A244" s="5">
        <v>241</v>
      </c>
      <c r="B244" s="5">
        <v>49</v>
      </c>
      <c r="C244" s="36" t="s">
        <v>231</v>
      </c>
      <c r="D244" s="41" t="s">
        <v>265</v>
      </c>
      <c r="E244" s="12">
        <v>70.77</v>
      </c>
      <c r="F244" s="6">
        <f>+'[5]49号楼'!$D$51</f>
        <v>2899</v>
      </c>
      <c r="G244" s="6">
        <f>+ROUND(E244*F244,0)</f>
        <v>205162</v>
      </c>
      <c r="H244" s="5"/>
      <c r="I244" s="35"/>
    </row>
    <row r="245" spans="1:9" x14ac:dyDescent="0.25">
      <c r="A245" s="5">
        <v>242</v>
      </c>
      <c r="B245" s="5">
        <v>49</v>
      </c>
      <c r="C245" s="36" t="s">
        <v>175</v>
      </c>
      <c r="D245" s="41" t="s">
        <v>265</v>
      </c>
      <c r="E245" s="12">
        <v>53.99</v>
      </c>
      <c r="F245" s="6">
        <v>3036</v>
      </c>
      <c r="G245" s="6">
        <v>163914</v>
      </c>
      <c r="H245" s="5"/>
      <c r="I245" s="35"/>
    </row>
    <row r="246" spans="1:9" x14ac:dyDescent="0.25">
      <c r="A246" s="5">
        <v>243</v>
      </c>
      <c r="B246" s="5">
        <v>49</v>
      </c>
      <c r="C246" s="36" t="s">
        <v>178</v>
      </c>
      <c r="D246" s="41" t="s">
        <v>265</v>
      </c>
      <c r="E246" s="12">
        <v>70.77</v>
      </c>
      <c r="F246" s="6">
        <f>+'[5]49号楼'!$D$61</f>
        <v>2942</v>
      </c>
      <c r="G246" s="6">
        <f>+ROUND(E246*F246,0)</f>
        <v>208205</v>
      </c>
      <c r="H246" s="5"/>
      <c r="I246" s="35"/>
    </row>
    <row r="247" spans="1:9" x14ac:dyDescent="0.25">
      <c r="A247" s="5">
        <v>244</v>
      </c>
      <c r="B247" s="5">
        <v>49</v>
      </c>
      <c r="C247" s="36" t="s">
        <v>232</v>
      </c>
      <c r="D247" s="41" t="s">
        <v>265</v>
      </c>
      <c r="E247" s="12">
        <v>53.99</v>
      </c>
      <c r="F247" s="6">
        <v>3079</v>
      </c>
      <c r="G247" s="6">
        <v>166235</v>
      </c>
      <c r="H247" s="5"/>
      <c r="I247" s="35"/>
    </row>
    <row r="248" spans="1:9" x14ac:dyDescent="0.25">
      <c r="A248" s="5">
        <v>245</v>
      </c>
      <c r="B248" s="5">
        <v>49</v>
      </c>
      <c r="C248" s="36" t="s">
        <v>181</v>
      </c>
      <c r="D248" s="41" t="s">
        <v>265</v>
      </c>
      <c r="E248" s="12">
        <v>45.13</v>
      </c>
      <c r="F248" s="6">
        <v>3113</v>
      </c>
      <c r="G248" s="6">
        <v>140490</v>
      </c>
      <c r="H248" s="13"/>
      <c r="I248" s="35"/>
    </row>
    <row r="249" spans="1:9" x14ac:dyDescent="0.25">
      <c r="A249" s="5">
        <v>246</v>
      </c>
      <c r="B249" s="5">
        <v>49</v>
      </c>
      <c r="C249" s="36" t="s">
        <v>182</v>
      </c>
      <c r="D249" s="41" t="s">
        <v>265</v>
      </c>
      <c r="E249" s="12">
        <v>50.25</v>
      </c>
      <c r="F249" s="6">
        <v>3019</v>
      </c>
      <c r="G249" s="6">
        <v>151705</v>
      </c>
      <c r="H249" s="12"/>
      <c r="I249" s="35"/>
    </row>
    <row r="250" spans="1:9" x14ac:dyDescent="0.25">
      <c r="A250" s="5">
        <v>247</v>
      </c>
      <c r="B250" s="5">
        <v>49</v>
      </c>
      <c r="C250" s="36" t="s">
        <v>183</v>
      </c>
      <c r="D250" s="41" t="s">
        <v>265</v>
      </c>
      <c r="E250" s="12">
        <v>70.77</v>
      </c>
      <c r="F250" s="6">
        <f>+'[5]49号楼'!$D$71</f>
        <v>2985</v>
      </c>
      <c r="G250" s="6">
        <f>+ROUND(E250*F250,0)</f>
        <v>211248</v>
      </c>
      <c r="H250" s="5"/>
      <c r="I250" s="35"/>
    </row>
    <row r="251" spans="1:9" x14ac:dyDescent="0.25">
      <c r="A251" s="5">
        <v>248</v>
      </c>
      <c r="B251" s="5">
        <v>76</v>
      </c>
      <c r="C251" s="36" t="s">
        <v>77</v>
      </c>
      <c r="D251" s="41" t="s">
        <v>265</v>
      </c>
      <c r="E251" s="12">
        <v>97.99</v>
      </c>
      <c r="F251" s="6">
        <v>4016</v>
      </c>
      <c r="G251" s="6">
        <v>393528</v>
      </c>
      <c r="H251" s="12"/>
    </row>
    <row r="252" spans="1:9" x14ac:dyDescent="0.25">
      <c r="A252" s="5">
        <v>249</v>
      </c>
      <c r="B252" s="5">
        <v>77</v>
      </c>
      <c r="C252" s="36" t="s">
        <v>234</v>
      </c>
      <c r="D252" s="41" t="s">
        <v>265</v>
      </c>
      <c r="E252" s="12">
        <v>45.03</v>
      </c>
      <c r="F252" s="32">
        <v>3848</v>
      </c>
      <c r="G252" s="32">
        <v>173275</v>
      </c>
      <c r="H252" s="12"/>
    </row>
    <row r="253" spans="1:9" x14ac:dyDescent="0.25">
      <c r="A253" s="5">
        <v>250</v>
      </c>
      <c r="B253" s="5">
        <v>77</v>
      </c>
      <c r="C253" s="36" t="s">
        <v>65</v>
      </c>
      <c r="D253" s="41" t="s">
        <v>265</v>
      </c>
      <c r="E253" s="12">
        <v>50.14</v>
      </c>
      <c r="F253" s="32">
        <v>3803</v>
      </c>
      <c r="G253" s="32">
        <v>190682</v>
      </c>
      <c r="H253" s="12"/>
    </row>
    <row r="254" spans="1:9" x14ac:dyDescent="0.25">
      <c r="A254" s="5">
        <v>251</v>
      </c>
      <c r="B254" s="5">
        <v>77</v>
      </c>
      <c r="C254" s="36" t="s">
        <v>105</v>
      </c>
      <c r="D254" s="41" t="s">
        <v>265</v>
      </c>
      <c r="E254" s="12">
        <v>70.62</v>
      </c>
      <c r="F254" s="32">
        <v>3782</v>
      </c>
      <c r="G254" s="32">
        <v>267085</v>
      </c>
      <c r="H254" s="12"/>
    </row>
    <row r="255" spans="1:9" x14ac:dyDescent="0.25">
      <c r="A255" s="5">
        <v>252</v>
      </c>
      <c r="B255" s="5">
        <v>77</v>
      </c>
      <c r="C255" s="36" t="s">
        <v>69</v>
      </c>
      <c r="D255" s="41" t="s">
        <v>265</v>
      </c>
      <c r="E255" s="12">
        <v>97.99</v>
      </c>
      <c r="F255" s="6">
        <v>3887</v>
      </c>
      <c r="G255" s="6">
        <v>380887</v>
      </c>
      <c r="H255" s="12"/>
    </row>
    <row r="256" spans="1:9" x14ac:dyDescent="0.25">
      <c r="A256" s="5">
        <v>253</v>
      </c>
      <c r="B256" s="5">
        <v>77</v>
      </c>
      <c r="C256" s="36" t="s">
        <v>141</v>
      </c>
      <c r="D256" s="41" t="s">
        <v>265</v>
      </c>
      <c r="E256" s="12">
        <v>97.99</v>
      </c>
      <c r="F256" s="6">
        <v>3930</v>
      </c>
      <c r="G256" s="6">
        <v>385101</v>
      </c>
      <c r="H256" s="12"/>
    </row>
    <row r="257" spans="1:8" x14ac:dyDescent="0.25">
      <c r="A257" s="5">
        <v>254</v>
      </c>
      <c r="B257" s="5">
        <v>77</v>
      </c>
      <c r="C257" s="36" t="s">
        <v>71</v>
      </c>
      <c r="D257" s="41" t="s">
        <v>265</v>
      </c>
      <c r="E257" s="12">
        <v>97.99</v>
      </c>
      <c r="F257" s="6">
        <v>3953</v>
      </c>
      <c r="G257" s="6">
        <v>387354</v>
      </c>
      <c r="H257" s="12"/>
    </row>
    <row r="258" spans="1:8" x14ac:dyDescent="0.25">
      <c r="A258" s="5">
        <v>255</v>
      </c>
      <c r="B258" s="5">
        <v>77</v>
      </c>
      <c r="C258" s="36" t="s">
        <v>73</v>
      </c>
      <c r="D258" s="41" t="s">
        <v>265</v>
      </c>
      <c r="E258" s="12">
        <v>97.99</v>
      </c>
      <c r="F258" s="6">
        <v>3973</v>
      </c>
      <c r="G258" s="6">
        <v>389314</v>
      </c>
      <c r="H258" s="12"/>
    </row>
    <row r="259" spans="1:8" x14ac:dyDescent="0.25">
      <c r="A259" s="5">
        <v>256</v>
      </c>
      <c r="B259" s="5">
        <v>77</v>
      </c>
      <c r="C259" s="36" t="s">
        <v>74</v>
      </c>
      <c r="D259" s="41" t="s">
        <v>265</v>
      </c>
      <c r="E259" s="12">
        <v>97.99</v>
      </c>
      <c r="F259" s="6">
        <v>3996</v>
      </c>
      <c r="G259" s="6">
        <v>391568</v>
      </c>
      <c r="H259" s="12"/>
    </row>
    <row r="260" spans="1:8" x14ac:dyDescent="0.25">
      <c r="A260" s="5">
        <v>257</v>
      </c>
      <c r="B260" s="5">
        <v>77</v>
      </c>
      <c r="C260" s="36" t="s">
        <v>77</v>
      </c>
      <c r="D260" s="41" t="s">
        <v>265</v>
      </c>
      <c r="E260" s="12">
        <v>97.99</v>
      </c>
      <c r="F260" s="6">
        <v>4016</v>
      </c>
      <c r="G260" s="6">
        <v>393528</v>
      </c>
      <c r="H260" s="12"/>
    </row>
    <row r="261" spans="1:8" x14ac:dyDescent="0.25">
      <c r="A261" s="5">
        <v>258</v>
      </c>
      <c r="B261" s="5">
        <v>77</v>
      </c>
      <c r="C261" s="36" t="s">
        <v>146</v>
      </c>
      <c r="D261" s="41" t="s">
        <v>265</v>
      </c>
      <c r="E261" s="12">
        <v>97.99</v>
      </c>
      <c r="F261" s="6">
        <v>4039</v>
      </c>
      <c r="G261" s="6">
        <v>395782</v>
      </c>
      <c r="H261" s="12"/>
    </row>
    <row r="262" spans="1:8" x14ac:dyDescent="0.25">
      <c r="A262" s="5">
        <v>259</v>
      </c>
      <c r="B262" s="5">
        <v>77</v>
      </c>
      <c r="C262" s="36" t="s">
        <v>80</v>
      </c>
      <c r="D262" s="41" t="s">
        <v>265</v>
      </c>
      <c r="E262" s="12">
        <v>97.99</v>
      </c>
      <c r="F262" s="6">
        <v>4059</v>
      </c>
      <c r="G262" s="6">
        <v>397741</v>
      </c>
      <c r="H262" s="12"/>
    </row>
    <row r="263" spans="1:8" x14ac:dyDescent="0.25">
      <c r="A263" s="5">
        <v>260</v>
      </c>
      <c r="B263" s="5">
        <v>77</v>
      </c>
      <c r="C263" s="36" t="s">
        <v>81</v>
      </c>
      <c r="D263" s="41" t="s">
        <v>265</v>
      </c>
      <c r="E263" s="12">
        <v>97.99</v>
      </c>
      <c r="F263" s="6">
        <v>4082</v>
      </c>
      <c r="G263" s="6">
        <v>399995</v>
      </c>
      <c r="H263" s="12"/>
    </row>
    <row r="264" spans="1:8" x14ac:dyDescent="0.25">
      <c r="A264" s="5">
        <v>261</v>
      </c>
      <c r="B264" s="5">
        <v>77</v>
      </c>
      <c r="C264" s="36" t="s">
        <v>156</v>
      </c>
      <c r="D264" s="41" t="s">
        <v>265</v>
      </c>
      <c r="E264" s="12">
        <v>97.99</v>
      </c>
      <c r="F264" s="6">
        <v>4102</v>
      </c>
      <c r="G264" s="6">
        <v>401955</v>
      </c>
      <c r="H264" s="12"/>
    </row>
    <row r="265" spans="1:8" x14ac:dyDescent="0.25">
      <c r="A265" s="5">
        <v>262</v>
      </c>
      <c r="B265" s="5">
        <v>77</v>
      </c>
      <c r="C265" s="36" t="s">
        <v>83</v>
      </c>
      <c r="D265" s="41" t="s">
        <v>265</v>
      </c>
      <c r="E265" s="12">
        <v>97.99</v>
      </c>
      <c r="F265" s="6">
        <v>4125</v>
      </c>
      <c r="G265" s="6">
        <v>404209</v>
      </c>
      <c r="H265" s="12"/>
    </row>
    <row r="266" spans="1:8" x14ac:dyDescent="0.25">
      <c r="A266" s="5">
        <v>263</v>
      </c>
      <c r="B266" s="5">
        <v>77</v>
      </c>
      <c r="C266" s="36" t="s">
        <v>84</v>
      </c>
      <c r="D266" s="41" t="s">
        <v>265</v>
      </c>
      <c r="E266" s="12">
        <v>97.99</v>
      </c>
      <c r="F266" s="6">
        <v>4059</v>
      </c>
      <c r="G266" s="6">
        <v>397741</v>
      </c>
      <c r="H266" s="12"/>
    </row>
    <row r="267" spans="1:8" x14ac:dyDescent="0.25">
      <c r="A267" s="5">
        <v>264</v>
      </c>
      <c r="B267" s="5">
        <v>77</v>
      </c>
      <c r="C267" s="36" t="s">
        <v>85</v>
      </c>
      <c r="D267" s="41" t="s">
        <v>265</v>
      </c>
      <c r="E267" s="12">
        <v>97.99</v>
      </c>
      <c r="F267" s="6">
        <v>4082</v>
      </c>
      <c r="G267" s="6">
        <v>399995</v>
      </c>
      <c r="H267" s="12"/>
    </row>
    <row r="268" spans="1:8" x14ac:dyDescent="0.25">
      <c r="A268" s="5">
        <v>265</v>
      </c>
      <c r="B268" s="5">
        <v>78</v>
      </c>
      <c r="C268" s="36" t="s">
        <v>90</v>
      </c>
      <c r="D268" s="41" t="s">
        <v>265</v>
      </c>
      <c r="E268" s="12">
        <v>50.14</v>
      </c>
      <c r="F268" s="6">
        <v>3105</v>
      </c>
      <c r="G268" s="6">
        <v>155685</v>
      </c>
      <c r="H268" s="13"/>
    </row>
    <row r="269" spans="1:8" x14ac:dyDescent="0.25">
      <c r="A269" s="5">
        <v>266</v>
      </c>
      <c r="B269" s="5">
        <v>78</v>
      </c>
      <c r="C269" s="36" t="s">
        <v>233</v>
      </c>
      <c r="D269" s="41" t="s">
        <v>265</v>
      </c>
      <c r="E269" s="12">
        <v>50.14</v>
      </c>
      <c r="F269" s="6">
        <f>+'[5]78号楼'!$D$103</f>
        <v>3191</v>
      </c>
      <c r="G269" s="6">
        <f t="shared" ref="G269:G270" si="4">+ROUND(E269*F269,0)</f>
        <v>159997</v>
      </c>
      <c r="H269" s="13"/>
    </row>
    <row r="270" spans="1:8" x14ac:dyDescent="0.25">
      <c r="A270" s="5">
        <v>267</v>
      </c>
      <c r="B270" s="5">
        <v>78</v>
      </c>
      <c r="C270" s="36" t="s">
        <v>185</v>
      </c>
      <c r="D270" s="41" t="s">
        <v>265</v>
      </c>
      <c r="E270" s="12">
        <v>53.88</v>
      </c>
      <c r="F270" s="6">
        <f>+'[5]78号楼'!$D$107</f>
        <v>3251</v>
      </c>
      <c r="G270" s="6">
        <f t="shared" si="4"/>
        <v>175164</v>
      </c>
      <c r="H270" s="13"/>
    </row>
    <row r="271" spans="1:8" x14ac:dyDescent="0.25">
      <c r="A271" s="5">
        <v>268</v>
      </c>
      <c r="B271" s="5">
        <v>78</v>
      </c>
      <c r="C271" s="36" t="s">
        <v>63</v>
      </c>
      <c r="D271" s="41" t="s">
        <v>265</v>
      </c>
      <c r="E271" s="12">
        <v>56.39</v>
      </c>
      <c r="F271" s="6">
        <f>+'[5]78号楼'!$D$114</f>
        <v>3328</v>
      </c>
      <c r="G271" s="6">
        <f>+ROUND(E271*F271,0)</f>
        <v>187666</v>
      </c>
      <c r="H271" s="13"/>
    </row>
    <row r="272" spans="1:8" x14ac:dyDescent="0.25">
      <c r="A272" s="5">
        <v>269</v>
      </c>
      <c r="B272" s="5">
        <v>78</v>
      </c>
      <c r="C272" s="36" t="s">
        <v>100</v>
      </c>
      <c r="D272" s="41" t="s">
        <v>265</v>
      </c>
      <c r="E272" s="12">
        <v>53.88</v>
      </c>
      <c r="F272" s="6">
        <f>+'[5]78号楼'!$D$117</f>
        <v>3294</v>
      </c>
      <c r="G272" s="6">
        <f t="shared" ref="G272:G282" si="5">+ROUND(E272*F272,0)</f>
        <v>177481</v>
      </c>
      <c r="H272" s="13"/>
    </row>
    <row r="273" spans="1:8" x14ac:dyDescent="0.25">
      <c r="A273" s="5">
        <v>270</v>
      </c>
      <c r="B273" s="5">
        <v>78</v>
      </c>
      <c r="C273" s="36" t="s">
        <v>237</v>
      </c>
      <c r="D273" s="41" t="s">
        <v>265</v>
      </c>
      <c r="E273" s="12">
        <v>45.03</v>
      </c>
      <c r="F273" s="6">
        <f>+'[5]78号楼'!$D$118</f>
        <v>3328</v>
      </c>
      <c r="G273" s="6">
        <f t="shared" si="5"/>
        <v>149860</v>
      </c>
      <c r="H273" s="13"/>
    </row>
    <row r="274" spans="1:8" x14ac:dyDescent="0.25">
      <c r="A274" s="5">
        <v>271</v>
      </c>
      <c r="B274" s="5">
        <v>78</v>
      </c>
      <c r="C274" s="36" t="s">
        <v>238</v>
      </c>
      <c r="D274" s="41" t="s">
        <v>265</v>
      </c>
      <c r="E274" s="12">
        <v>56.39</v>
      </c>
      <c r="F274" s="6">
        <f>+'[5]78号楼'!$D$119</f>
        <v>3328</v>
      </c>
      <c r="G274" s="6">
        <f t="shared" si="5"/>
        <v>187666</v>
      </c>
      <c r="H274" s="13"/>
    </row>
    <row r="275" spans="1:8" x14ac:dyDescent="0.25">
      <c r="A275" s="5">
        <v>272</v>
      </c>
      <c r="B275" s="5">
        <v>78</v>
      </c>
      <c r="C275" s="36" t="s">
        <v>103</v>
      </c>
      <c r="D275" s="41" t="s">
        <v>265</v>
      </c>
      <c r="E275" s="12">
        <v>50.14</v>
      </c>
      <c r="F275" s="6">
        <f>+'[5]78号楼'!$D$123</f>
        <v>3277</v>
      </c>
      <c r="G275" s="6">
        <f t="shared" si="5"/>
        <v>164309</v>
      </c>
      <c r="H275" s="13"/>
    </row>
    <row r="276" spans="1:8" x14ac:dyDescent="0.25">
      <c r="A276" s="5">
        <v>273</v>
      </c>
      <c r="B276" s="5">
        <v>78</v>
      </c>
      <c r="C276" s="36" t="s">
        <v>187</v>
      </c>
      <c r="D276" s="41" t="s">
        <v>265</v>
      </c>
      <c r="E276" s="12">
        <v>53.88</v>
      </c>
      <c r="F276" s="6">
        <f>+'[5]78号楼'!$D$127</f>
        <v>3337</v>
      </c>
      <c r="G276" s="6">
        <f t="shared" si="5"/>
        <v>179798</v>
      </c>
      <c r="H276" s="13"/>
    </row>
    <row r="277" spans="1:8" x14ac:dyDescent="0.25">
      <c r="A277" s="5">
        <v>274</v>
      </c>
      <c r="B277" s="5">
        <v>78</v>
      </c>
      <c r="C277" s="36" t="s">
        <v>239</v>
      </c>
      <c r="D277" s="41" t="s">
        <v>265</v>
      </c>
      <c r="E277" s="12">
        <v>50.14</v>
      </c>
      <c r="F277" s="6">
        <f>+'[5]78号楼'!$D$133</f>
        <v>3320</v>
      </c>
      <c r="G277" s="6">
        <f t="shared" si="5"/>
        <v>166465</v>
      </c>
      <c r="H277" s="13"/>
    </row>
    <row r="278" spans="1:8" x14ac:dyDescent="0.25">
      <c r="A278" s="5">
        <v>275</v>
      </c>
      <c r="B278" s="5">
        <v>78</v>
      </c>
      <c r="C278" s="36" t="s">
        <v>106</v>
      </c>
      <c r="D278" s="41" t="s">
        <v>265</v>
      </c>
      <c r="E278" s="12">
        <v>53.88</v>
      </c>
      <c r="F278" s="6">
        <f>+'[5]78号楼'!$D$136</f>
        <v>3380</v>
      </c>
      <c r="G278" s="6">
        <f t="shared" si="5"/>
        <v>182114</v>
      </c>
      <c r="H278" s="13"/>
    </row>
    <row r="279" spans="1:8" x14ac:dyDescent="0.25">
      <c r="A279" s="5">
        <v>276</v>
      </c>
      <c r="B279" s="5">
        <v>78</v>
      </c>
      <c r="C279" s="36" t="s">
        <v>235</v>
      </c>
      <c r="D279" s="41" t="s">
        <v>265</v>
      </c>
      <c r="E279" s="12">
        <v>53.88</v>
      </c>
      <c r="F279" s="6">
        <f>+'[5]78号楼'!$D$137</f>
        <v>3380</v>
      </c>
      <c r="G279" s="6">
        <f t="shared" si="5"/>
        <v>182114</v>
      </c>
      <c r="H279" s="13"/>
    </row>
    <row r="280" spans="1:8" x14ac:dyDescent="0.25">
      <c r="A280" s="5">
        <v>277</v>
      </c>
      <c r="B280" s="5">
        <v>78</v>
      </c>
      <c r="C280" s="36" t="s">
        <v>240</v>
      </c>
      <c r="D280" s="41" t="s">
        <v>265</v>
      </c>
      <c r="E280" s="12">
        <v>50.14</v>
      </c>
      <c r="F280" s="6">
        <f>+'[5]78号楼'!$D$143</f>
        <v>3363</v>
      </c>
      <c r="G280" s="6">
        <f t="shared" si="5"/>
        <v>168621</v>
      </c>
      <c r="H280" s="13"/>
    </row>
    <row r="281" spans="1:8" x14ac:dyDescent="0.25">
      <c r="A281" s="5">
        <v>278</v>
      </c>
      <c r="B281" s="5">
        <v>78</v>
      </c>
      <c r="C281" s="36" t="s">
        <v>108</v>
      </c>
      <c r="D281" s="41" t="s">
        <v>265</v>
      </c>
      <c r="E281" s="12">
        <v>53.88</v>
      </c>
      <c r="F281" s="6">
        <f>+'[5]78号楼'!$D$146</f>
        <v>3423</v>
      </c>
      <c r="G281" s="6">
        <f t="shared" si="5"/>
        <v>184431</v>
      </c>
      <c r="H281" s="13"/>
    </row>
    <row r="282" spans="1:8" x14ac:dyDescent="0.25">
      <c r="A282" s="5">
        <v>279</v>
      </c>
      <c r="B282" s="5">
        <v>78</v>
      </c>
      <c r="C282" s="36" t="s">
        <v>190</v>
      </c>
      <c r="D282" s="41" t="s">
        <v>265</v>
      </c>
      <c r="E282" s="12">
        <v>53.88</v>
      </c>
      <c r="F282" s="6">
        <f>+'[5]78号楼'!$D$147</f>
        <v>3423</v>
      </c>
      <c r="G282" s="6">
        <f t="shared" si="5"/>
        <v>184431</v>
      </c>
      <c r="H282" s="13"/>
    </row>
    <row r="283" spans="1:8" x14ac:dyDescent="0.25">
      <c r="A283" s="5">
        <v>280</v>
      </c>
      <c r="B283" s="5">
        <v>78</v>
      </c>
      <c r="C283" s="36" t="s">
        <v>113</v>
      </c>
      <c r="D283" s="41" t="s">
        <v>265</v>
      </c>
      <c r="E283" s="12">
        <v>53.88</v>
      </c>
      <c r="F283" s="6">
        <f>+'[5]78号楼'!$D$166</f>
        <v>3509</v>
      </c>
      <c r="G283" s="6">
        <f t="shared" ref="G283:G289" si="6">+ROUND(E283*F283,0)</f>
        <v>189065</v>
      </c>
      <c r="H283" s="13"/>
    </row>
    <row r="284" spans="1:8" x14ac:dyDescent="0.25">
      <c r="A284" s="5">
        <v>281</v>
      </c>
      <c r="B284" s="5">
        <v>78</v>
      </c>
      <c r="C284" s="36" t="s">
        <v>196</v>
      </c>
      <c r="D284" s="41" t="s">
        <v>265</v>
      </c>
      <c r="E284" s="12">
        <v>50.14</v>
      </c>
      <c r="F284" s="6">
        <f>+'[5]78号楼'!$D$173</f>
        <v>3492</v>
      </c>
      <c r="G284" s="6">
        <f t="shared" si="6"/>
        <v>175089</v>
      </c>
      <c r="H284" s="13"/>
    </row>
    <row r="285" spans="1:8" x14ac:dyDescent="0.25">
      <c r="A285" s="5">
        <v>282</v>
      </c>
      <c r="B285" s="5">
        <v>78</v>
      </c>
      <c r="C285" s="36" t="s">
        <v>241</v>
      </c>
      <c r="D285" s="41" t="s">
        <v>265</v>
      </c>
      <c r="E285" s="12">
        <v>53.88</v>
      </c>
      <c r="F285" s="6">
        <f>+'[5]78号楼'!$D$177</f>
        <v>3552</v>
      </c>
      <c r="G285" s="6">
        <f t="shared" si="6"/>
        <v>191382</v>
      </c>
      <c r="H285" s="13"/>
    </row>
    <row r="286" spans="1:8" x14ac:dyDescent="0.25">
      <c r="A286" s="5">
        <v>283</v>
      </c>
      <c r="B286" s="5">
        <v>78</v>
      </c>
      <c r="C286" s="36" t="s">
        <v>242</v>
      </c>
      <c r="D286" s="41" t="s">
        <v>265</v>
      </c>
      <c r="E286" s="12">
        <v>70.62</v>
      </c>
      <c r="F286" s="6">
        <f>+'[5]78号楼'!$D$182</f>
        <v>3501</v>
      </c>
      <c r="G286" s="6">
        <f t="shared" si="6"/>
        <v>247241</v>
      </c>
      <c r="H286" s="13"/>
    </row>
    <row r="287" spans="1:8" x14ac:dyDescent="0.25">
      <c r="A287" s="5">
        <v>284</v>
      </c>
      <c r="B287" s="5">
        <v>78</v>
      </c>
      <c r="C287" s="36" t="s">
        <v>198</v>
      </c>
      <c r="D287" s="41" t="s">
        <v>265</v>
      </c>
      <c r="E287" s="12">
        <v>50.14</v>
      </c>
      <c r="F287" s="6">
        <f>+'[5]78号楼'!$D$183</f>
        <v>3535</v>
      </c>
      <c r="G287" s="6">
        <f t="shared" si="6"/>
        <v>177245</v>
      </c>
      <c r="H287" s="13"/>
    </row>
    <row r="288" spans="1:8" x14ac:dyDescent="0.25">
      <c r="A288" s="5">
        <v>285</v>
      </c>
      <c r="B288" s="5">
        <v>78</v>
      </c>
      <c r="C288" s="36" t="s">
        <v>243</v>
      </c>
      <c r="D288" s="41" t="s">
        <v>265</v>
      </c>
      <c r="E288" s="12">
        <v>70.62</v>
      </c>
      <c r="F288" s="6">
        <f>+'[5]78号楼'!$D$192</f>
        <v>3544</v>
      </c>
      <c r="G288" s="6">
        <f t="shared" si="6"/>
        <v>250277</v>
      </c>
      <c r="H288" s="13"/>
    </row>
    <row r="289" spans="1:8" x14ac:dyDescent="0.25">
      <c r="A289" s="5">
        <v>286</v>
      </c>
      <c r="B289" s="5">
        <v>78</v>
      </c>
      <c r="C289" s="36" t="s">
        <v>119</v>
      </c>
      <c r="D289" s="41" t="s">
        <v>265</v>
      </c>
      <c r="E289" s="12">
        <v>50.14</v>
      </c>
      <c r="F289" s="6">
        <f>+'[5]78号楼'!$D$193</f>
        <v>3578</v>
      </c>
      <c r="G289" s="6">
        <f t="shared" si="6"/>
        <v>179401</v>
      </c>
      <c r="H289" s="13"/>
    </row>
    <row r="290" spans="1:8" x14ac:dyDescent="0.25">
      <c r="A290" s="5">
        <v>287</v>
      </c>
      <c r="B290" s="5">
        <v>78</v>
      </c>
      <c r="C290" s="36" t="s">
        <v>202</v>
      </c>
      <c r="D290" s="41" t="s">
        <v>265</v>
      </c>
      <c r="E290" s="12">
        <v>50.14</v>
      </c>
      <c r="F290" s="6">
        <f>+'[5]78号楼'!$D$203</f>
        <v>3621</v>
      </c>
      <c r="G290" s="6">
        <f t="shared" ref="G290:G296" si="7">+ROUND(E290*F290,0)</f>
        <v>181557</v>
      </c>
      <c r="H290" s="13"/>
    </row>
    <row r="291" spans="1:8" x14ac:dyDescent="0.25">
      <c r="A291" s="5">
        <v>288</v>
      </c>
      <c r="B291" s="5">
        <v>78</v>
      </c>
      <c r="C291" s="36" t="s">
        <v>203</v>
      </c>
      <c r="D291" s="41" t="s">
        <v>265</v>
      </c>
      <c r="E291" s="12">
        <v>53.88</v>
      </c>
      <c r="F291" s="6">
        <f>+'[5]78号楼'!$D$206</f>
        <v>3681</v>
      </c>
      <c r="G291" s="6">
        <f t="shared" si="7"/>
        <v>198332</v>
      </c>
      <c r="H291" s="13"/>
    </row>
    <row r="292" spans="1:8" x14ac:dyDescent="0.25">
      <c r="A292" s="5">
        <v>289</v>
      </c>
      <c r="B292" s="5">
        <v>78</v>
      </c>
      <c r="C292" s="36" t="s">
        <v>122</v>
      </c>
      <c r="D292" s="41" t="s">
        <v>265</v>
      </c>
      <c r="E292" s="12">
        <v>53.88</v>
      </c>
      <c r="F292" s="6">
        <f>+'[5]78号楼'!$D$207</f>
        <v>3681</v>
      </c>
      <c r="G292" s="6">
        <f t="shared" si="7"/>
        <v>198332</v>
      </c>
      <c r="H292" s="13"/>
    </row>
    <row r="293" spans="1:8" x14ac:dyDescent="0.25">
      <c r="A293" s="5">
        <v>290</v>
      </c>
      <c r="B293" s="5">
        <v>78</v>
      </c>
      <c r="C293" s="36" t="s">
        <v>126</v>
      </c>
      <c r="D293" s="41" t="s">
        <v>265</v>
      </c>
      <c r="E293" s="12">
        <v>50.14</v>
      </c>
      <c r="F293" s="6">
        <f>+'[5]78号楼'!$D$213</f>
        <v>3664</v>
      </c>
      <c r="G293" s="6">
        <f t="shared" si="7"/>
        <v>183713</v>
      </c>
      <c r="H293" s="13"/>
    </row>
    <row r="294" spans="1:8" x14ac:dyDescent="0.25">
      <c r="A294" s="5">
        <v>291</v>
      </c>
      <c r="B294" s="5">
        <v>78</v>
      </c>
      <c r="C294" s="36" t="s">
        <v>244</v>
      </c>
      <c r="D294" s="41" t="s">
        <v>265</v>
      </c>
      <c r="E294" s="12">
        <v>53.88</v>
      </c>
      <c r="F294" s="6">
        <f>+'[5]78号楼'!$D$216</f>
        <v>3724</v>
      </c>
      <c r="G294" s="6">
        <f t="shared" si="7"/>
        <v>200649</v>
      </c>
      <c r="H294" s="13"/>
    </row>
    <row r="295" spans="1:8" x14ac:dyDescent="0.25">
      <c r="A295" s="5">
        <v>292</v>
      </c>
      <c r="B295" s="5">
        <v>78</v>
      </c>
      <c r="C295" s="36" t="s">
        <v>127</v>
      </c>
      <c r="D295" s="41" t="s">
        <v>265</v>
      </c>
      <c r="E295" s="12">
        <v>53.88</v>
      </c>
      <c r="F295" s="6">
        <f>+'[5]78号楼'!$D$217</f>
        <v>3724</v>
      </c>
      <c r="G295" s="6">
        <f t="shared" si="7"/>
        <v>200649</v>
      </c>
      <c r="H295" s="13"/>
    </row>
    <row r="296" spans="1:8" x14ac:dyDescent="0.25">
      <c r="A296" s="5">
        <v>293</v>
      </c>
      <c r="B296" s="5">
        <v>78</v>
      </c>
      <c r="C296" s="36" t="s">
        <v>131</v>
      </c>
      <c r="D296" s="41" t="s">
        <v>265</v>
      </c>
      <c r="E296" s="12">
        <v>50.14</v>
      </c>
      <c r="F296" s="6">
        <f>+'[5]78号楼'!$D$223</f>
        <v>3707</v>
      </c>
      <c r="G296" s="6">
        <f t="shared" si="7"/>
        <v>185869</v>
      </c>
      <c r="H296" s="13"/>
    </row>
    <row r="297" spans="1:8" x14ac:dyDescent="0.25">
      <c r="A297" s="5">
        <v>294</v>
      </c>
      <c r="B297" s="5">
        <v>78</v>
      </c>
      <c r="C297" s="36" t="s">
        <v>132</v>
      </c>
      <c r="D297" s="41" t="s">
        <v>265</v>
      </c>
      <c r="E297" s="12">
        <v>53.88</v>
      </c>
      <c r="F297" s="6">
        <f>+'[5]78号楼'!$D$227</f>
        <v>3767</v>
      </c>
      <c r="G297" s="6">
        <f>+ROUND(E297*F297,0)</f>
        <v>202966</v>
      </c>
      <c r="H297" s="13"/>
    </row>
    <row r="298" spans="1:8" x14ac:dyDescent="0.25">
      <c r="A298" s="5">
        <v>295</v>
      </c>
      <c r="B298" s="5">
        <v>78</v>
      </c>
      <c r="C298" s="36" t="s">
        <v>246</v>
      </c>
      <c r="D298" s="41" t="s">
        <v>265</v>
      </c>
      <c r="E298" s="12">
        <v>53.88</v>
      </c>
      <c r="F298" s="6">
        <f>+'[5]78号楼'!$D$235</f>
        <v>3833</v>
      </c>
      <c r="G298" s="6">
        <f>+ROUND(E298*F298,0)</f>
        <v>206522</v>
      </c>
      <c r="H298" s="13"/>
    </row>
    <row r="299" spans="1:8" x14ac:dyDescent="0.25">
      <c r="A299" s="5">
        <v>296</v>
      </c>
      <c r="B299" s="5">
        <v>78</v>
      </c>
      <c r="C299" s="36" t="s">
        <v>135</v>
      </c>
      <c r="D299" s="41" t="s">
        <v>265</v>
      </c>
      <c r="E299" s="12">
        <v>97.99</v>
      </c>
      <c r="F299" s="6">
        <v>3867</v>
      </c>
      <c r="G299" s="6">
        <v>378927</v>
      </c>
      <c r="H299" s="12"/>
    </row>
    <row r="300" spans="1:8" x14ac:dyDescent="0.25">
      <c r="A300" s="5">
        <v>297</v>
      </c>
      <c r="B300" s="5">
        <v>78</v>
      </c>
      <c r="C300" s="36" t="s">
        <v>146</v>
      </c>
      <c r="D300" s="41" t="s">
        <v>265</v>
      </c>
      <c r="E300" s="12">
        <v>97.99</v>
      </c>
      <c r="F300" s="6">
        <v>4039</v>
      </c>
      <c r="G300" s="6">
        <v>395782</v>
      </c>
      <c r="H300" s="12"/>
    </row>
    <row r="301" spans="1:8" x14ac:dyDescent="0.25">
      <c r="A301" s="5">
        <v>298</v>
      </c>
      <c r="B301" s="5">
        <v>78</v>
      </c>
      <c r="C301" s="36" t="s">
        <v>147</v>
      </c>
      <c r="D301" s="41" t="s">
        <v>265</v>
      </c>
      <c r="E301" s="12">
        <v>50.14</v>
      </c>
      <c r="F301" s="6">
        <v>3945</v>
      </c>
      <c r="G301" s="6">
        <v>197802</v>
      </c>
      <c r="H301" s="12"/>
    </row>
    <row r="302" spans="1:8" x14ac:dyDescent="0.25">
      <c r="A302" s="5">
        <v>299</v>
      </c>
      <c r="B302" s="5">
        <v>78</v>
      </c>
      <c r="C302" s="36" t="s">
        <v>148</v>
      </c>
      <c r="D302" s="41" t="s">
        <v>265</v>
      </c>
      <c r="E302" s="12">
        <v>70.62</v>
      </c>
      <c r="F302" s="6">
        <v>2727</v>
      </c>
      <c r="G302" s="6">
        <v>192581</v>
      </c>
      <c r="H302" s="12"/>
    </row>
    <row r="303" spans="1:8" x14ac:dyDescent="0.25">
      <c r="A303" s="5">
        <v>300</v>
      </c>
      <c r="B303" s="5">
        <v>78</v>
      </c>
      <c r="C303" s="36" t="s">
        <v>247</v>
      </c>
      <c r="D303" s="41" t="s">
        <v>265</v>
      </c>
      <c r="E303" s="12">
        <v>56.39</v>
      </c>
      <c r="F303" s="6">
        <v>2855</v>
      </c>
      <c r="G303" s="6">
        <v>160993</v>
      </c>
      <c r="H303" s="12"/>
    </row>
    <row r="304" spans="1:8" x14ac:dyDescent="0.25">
      <c r="A304" s="5">
        <v>301</v>
      </c>
      <c r="B304" s="5">
        <v>78</v>
      </c>
      <c r="C304" s="36" t="s">
        <v>150</v>
      </c>
      <c r="D304" s="41" t="s">
        <v>265</v>
      </c>
      <c r="E304" s="12">
        <v>51.06</v>
      </c>
      <c r="F304" s="6">
        <v>2821</v>
      </c>
      <c r="G304" s="6">
        <v>144040</v>
      </c>
      <c r="H304" s="12"/>
    </row>
    <row r="305" spans="1:9" x14ac:dyDescent="0.25">
      <c r="A305" s="5">
        <v>302</v>
      </c>
      <c r="B305" s="5">
        <v>78</v>
      </c>
      <c r="C305" s="36" t="s">
        <v>248</v>
      </c>
      <c r="D305" s="41" t="s">
        <v>265</v>
      </c>
      <c r="E305" s="12">
        <v>56.39</v>
      </c>
      <c r="F305" s="6">
        <v>2855</v>
      </c>
      <c r="G305" s="6">
        <v>160993</v>
      </c>
      <c r="H305" s="12"/>
    </row>
    <row r="306" spans="1:9" x14ac:dyDescent="0.25">
      <c r="A306" s="5">
        <v>303</v>
      </c>
      <c r="B306" s="5">
        <v>78</v>
      </c>
      <c r="C306" s="36" t="s">
        <v>152</v>
      </c>
      <c r="D306" s="41" t="s">
        <v>265</v>
      </c>
      <c r="E306" s="12">
        <v>70.62</v>
      </c>
      <c r="F306" s="6">
        <v>2727</v>
      </c>
      <c r="G306" s="6">
        <v>192581</v>
      </c>
      <c r="H306" s="12"/>
    </row>
    <row r="307" spans="1:9" x14ac:dyDescent="0.25">
      <c r="A307" s="5">
        <v>304</v>
      </c>
      <c r="B307" s="5">
        <v>78</v>
      </c>
      <c r="C307" s="36" t="s">
        <v>154</v>
      </c>
      <c r="D307" s="41" t="s">
        <v>265</v>
      </c>
      <c r="E307" s="12">
        <v>50.14</v>
      </c>
      <c r="F307" s="6">
        <v>3988</v>
      </c>
      <c r="G307" s="6">
        <v>199958</v>
      </c>
      <c r="H307" s="12"/>
    </row>
    <row r="308" spans="1:9" x14ac:dyDescent="0.25">
      <c r="A308" s="5">
        <v>305</v>
      </c>
      <c r="B308" s="5">
        <v>78</v>
      </c>
      <c r="C308" s="36" t="s">
        <v>165</v>
      </c>
      <c r="D308" s="41" t="s">
        <v>265</v>
      </c>
      <c r="E308" s="12">
        <v>56.39</v>
      </c>
      <c r="F308" s="6">
        <v>2898</v>
      </c>
      <c r="G308" s="6">
        <v>163418</v>
      </c>
      <c r="H308" s="12"/>
    </row>
    <row r="309" spans="1:9" x14ac:dyDescent="0.25">
      <c r="A309" s="5">
        <v>306</v>
      </c>
      <c r="B309" s="5">
        <v>78</v>
      </c>
      <c r="C309" s="36" t="s">
        <v>223</v>
      </c>
      <c r="D309" s="41" t="s">
        <v>265</v>
      </c>
      <c r="E309" s="12">
        <v>56.39</v>
      </c>
      <c r="F309" s="6">
        <v>2898</v>
      </c>
      <c r="G309" s="6">
        <v>163418</v>
      </c>
      <c r="H309" s="12"/>
    </row>
    <row r="310" spans="1:9" x14ac:dyDescent="0.25">
      <c r="A310" s="5">
        <v>307</v>
      </c>
      <c r="B310" s="5">
        <v>78</v>
      </c>
      <c r="C310" s="36" t="s">
        <v>169</v>
      </c>
      <c r="D310" s="41" t="s">
        <v>265</v>
      </c>
      <c r="E310" s="12">
        <v>70.62</v>
      </c>
      <c r="F310" s="6">
        <v>2770</v>
      </c>
      <c r="G310" s="6">
        <v>195617</v>
      </c>
      <c r="H310" s="12"/>
    </row>
    <row r="311" spans="1:9" x14ac:dyDescent="0.25">
      <c r="A311" s="5">
        <v>308</v>
      </c>
      <c r="B311" s="5">
        <v>78</v>
      </c>
      <c r="C311" s="36" t="s">
        <v>172</v>
      </c>
      <c r="D311" s="41" t="s">
        <v>265</v>
      </c>
      <c r="E311" s="12">
        <v>53.88</v>
      </c>
      <c r="F311" s="6">
        <v>2907</v>
      </c>
      <c r="G311" s="6">
        <v>156629</v>
      </c>
      <c r="H311" s="13"/>
    </row>
    <row r="312" spans="1:9" x14ac:dyDescent="0.25">
      <c r="A312" s="5">
        <v>309</v>
      </c>
      <c r="B312" s="5">
        <v>78</v>
      </c>
      <c r="C312" s="36" t="s">
        <v>249</v>
      </c>
      <c r="D312" s="41" t="s">
        <v>265</v>
      </c>
      <c r="E312" s="12">
        <v>50.14</v>
      </c>
      <c r="F312" s="6">
        <f>+'[5]78号楼'!$D$43</f>
        <v>2933</v>
      </c>
      <c r="G312" s="6">
        <f t="shared" ref="G312:G317" si="8">+ROUND(E312*F312,0)</f>
        <v>147061</v>
      </c>
      <c r="H312" s="12"/>
    </row>
    <row r="313" spans="1:9" x14ac:dyDescent="0.25">
      <c r="A313" s="5">
        <v>310</v>
      </c>
      <c r="B313" s="5">
        <v>78</v>
      </c>
      <c r="C313" s="36" t="s">
        <v>250</v>
      </c>
      <c r="D313" s="41" t="s">
        <v>265</v>
      </c>
      <c r="E313" s="12">
        <v>45.03</v>
      </c>
      <c r="F313" s="6">
        <f>+'[5]78号楼'!$D$55</f>
        <v>3070</v>
      </c>
      <c r="G313" s="6">
        <f t="shared" si="8"/>
        <v>138242</v>
      </c>
      <c r="H313" s="12"/>
    </row>
    <row r="314" spans="1:9" x14ac:dyDescent="0.25">
      <c r="A314" s="5">
        <v>311</v>
      </c>
      <c r="B314" s="5">
        <v>78</v>
      </c>
      <c r="C314" s="36" t="s">
        <v>175</v>
      </c>
      <c r="D314" s="41" t="s">
        <v>265</v>
      </c>
      <c r="E314" s="12">
        <v>53.88</v>
      </c>
      <c r="F314" s="6">
        <f>+'[5]78号楼'!$D$57</f>
        <v>3036</v>
      </c>
      <c r="G314" s="6">
        <f t="shared" si="8"/>
        <v>163580</v>
      </c>
      <c r="H314" s="12"/>
    </row>
    <row r="315" spans="1:9" x14ac:dyDescent="0.25">
      <c r="A315" s="5">
        <v>312</v>
      </c>
      <c r="B315" s="5">
        <v>78</v>
      </c>
      <c r="C315" s="36" t="s">
        <v>251</v>
      </c>
      <c r="D315" s="41" t="s">
        <v>265</v>
      </c>
      <c r="E315" s="12">
        <v>45.03</v>
      </c>
      <c r="F315" s="6">
        <f>+'[5]78号楼'!$D$58</f>
        <v>3070</v>
      </c>
      <c r="G315" s="6">
        <f t="shared" si="8"/>
        <v>138242</v>
      </c>
      <c r="H315" s="12"/>
    </row>
    <row r="316" spans="1:9" x14ac:dyDescent="0.25">
      <c r="A316" s="5">
        <v>313</v>
      </c>
      <c r="B316" s="5">
        <v>79</v>
      </c>
      <c r="C316" s="36" t="s">
        <v>66</v>
      </c>
      <c r="D316" s="41" t="s">
        <v>265</v>
      </c>
      <c r="E316" s="12">
        <v>70.62</v>
      </c>
      <c r="F316" s="12">
        <f>+'[6]79号楼'!$D$161</f>
        <v>3372</v>
      </c>
      <c r="G316" s="12">
        <f t="shared" si="8"/>
        <v>238131</v>
      </c>
      <c r="H316" s="5"/>
      <c r="I316" s="35"/>
    </row>
    <row r="317" spans="1:9" x14ac:dyDescent="0.25">
      <c r="A317" s="5">
        <v>314</v>
      </c>
      <c r="B317" s="5">
        <v>79</v>
      </c>
      <c r="C317" s="36" t="s">
        <v>201</v>
      </c>
      <c r="D317" s="41" t="s">
        <v>265</v>
      </c>
      <c r="E317" s="12">
        <v>53.88</v>
      </c>
      <c r="F317" s="6">
        <f>+'[5]79号楼'!$D$197</f>
        <v>3638</v>
      </c>
      <c r="G317" s="12">
        <f t="shared" si="8"/>
        <v>196015</v>
      </c>
      <c r="H317" s="13"/>
    </row>
    <row r="318" spans="1:9" x14ac:dyDescent="0.25">
      <c r="A318" s="5">
        <v>315</v>
      </c>
      <c r="B318" s="5">
        <v>79</v>
      </c>
      <c r="C318" s="36" t="s">
        <v>135</v>
      </c>
      <c r="D318" s="41" t="s">
        <v>265</v>
      </c>
      <c r="E318" s="12">
        <v>97.99</v>
      </c>
      <c r="F318" s="6">
        <v>3867</v>
      </c>
      <c r="G318" s="6">
        <v>378927</v>
      </c>
      <c r="H318" s="5"/>
      <c r="I318" s="35"/>
    </row>
    <row r="319" spans="1:9" x14ac:dyDescent="0.25">
      <c r="A319" s="5">
        <v>316</v>
      </c>
      <c r="B319" s="5">
        <v>79</v>
      </c>
      <c r="C319" s="36" t="s">
        <v>70</v>
      </c>
      <c r="D319" s="41" t="s">
        <v>265</v>
      </c>
      <c r="E319" s="12">
        <v>97.99</v>
      </c>
      <c r="F319" s="6">
        <v>3910</v>
      </c>
      <c r="G319" s="6">
        <v>383141</v>
      </c>
      <c r="H319" s="5"/>
      <c r="I319" s="35"/>
    </row>
    <row r="320" spans="1:9" x14ac:dyDescent="0.25">
      <c r="A320" s="5">
        <v>317</v>
      </c>
      <c r="B320" s="5">
        <v>79</v>
      </c>
      <c r="C320" s="36" t="s">
        <v>141</v>
      </c>
      <c r="D320" s="41" t="s">
        <v>265</v>
      </c>
      <c r="E320" s="12">
        <v>97.99</v>
      </c>
      <c r="F320" s="6">
        <v>3930</v>
      </c>
      <c r="G320" s="6">
        <v>385101</v>
      </c>
      <c r="H320" s="5"/>
      <c r="I320" s="35"/>
    </row>
    <row r="321" spans="1:9" x14ac:dyDescent="0.25">
      <c r="A321" s="5">
        <v>318</v>
      </c>
      <c r="B321" s="5">
        <v>79</v>
      </c>
      <c r="C321" s="36" t="s">
        <v>72</v>
      </c>
      <c r="D321" s="41" t="s">
        <v>265</v>
      </c>
      <c r="E321" s="12">
        <v>70.62</v>
      </c>
      <c r="F321" s="6">
        <v>3825</v>
      </c>
      <c r="G321" s="6">
        <v>270122</v>
      </c>
      <c r="H321" s="5"/>
      <c r="I321" s="35"/>
    </row>
    <row r="322" spans="1:9" x14ac:dyDescent="0.25">
      <c r="A322" s="5">
        <v>319</v>
      </c>
      <c r="B322" s="5">
        <v>79</v>
      </c>
      <c r="C322" s="36" t="s">
        <v>73</v>
      </c>
      <c r="D322" s="41" t="s">
        <v>265</v>
      </c>
      <c r="E322" s="12">
        <v>97.99</v>
      </c>
      <c r="F322" s="6">
        <v>3973</v>
      </c>
      <c r="G322" s="6">
        <v>389314</v>
      </c>
      <c r="H322" s="5"/>
      <c r="I322" s="35"/>
    </row>
    <row r="323" spans="1:9" x14ac:dyDescent="0.25">
      <c r="A323" s="5">
        <v>320</v>
      </c>
      <c r="B323" s="5">
        <v>79</v>
      </c>
      <c r="C323" s="36" t="s">
        <v>75</v>
      </c>
      <c r="D323" s="41" t="s">
        <v>265</v>
      </c>
      <c r="E323" s="12">
        <v>70.62</v>
      </c>
      <c r="F323" s="6">
        <v>3868</v>
      </c>
      <c r="G323" s="6">
        <v>273158</v>
      </c>
      <c r="H323" s="5"/>
      <c r="I323" s="35"/>
    </row>
    <row r="324" spans="1:9" x14ac:dyDescent="0.25">
      <c r="A324" s="5">
        <v>321</v>
      </c>
      <c r="B324" s="5">
        <v>79</v>
      </c>
      <c r="C324" s="36" t="s">
        <v>77</v>
      </c>
      <c r="D324" s="41" t="s">
        <v>265</v>
      </c>
      <c r="E324" s="12">
        <v>97.99</v>
      </c>
      <c r="F324" s="6">
        <v>4016</v>
      </c>
      <c r="G324" s="6">
        <v>393528</v>
      </c>
      <c r="H324" s="5"/>
      <c r="I324" s="35"/>
    </row>
    <row r="325" spans="1:9" x14ac:dyDescent="0.25">
      <c r="A325" s="5">
        <v>322</v>
      </c>
      <c r="B325" s="5">
        <v>79</v>
      </c>
      <c r="C325" s="36" t="s">
        <v>218</v>
      </c>
      <c r="D325" s="41" t="s">
        <v>265</v>
      </c>
      <c r="E325" s="12">
        <v>43.34</v>
      </c>
      <c r="F325" s="6">
        <v>4005</v>
      </c>
      <c r="G325" s="6">
        <v>173577</v>
      </c>
      <c r="H325" s="5"/>
      <c r="I325" s="35"/>
    </row>
    <row r="326" spans="1:9" x14ac:dyDescent="0.25">
      <c r="A326" s="5">
        <v>323</v>
      </c>
      <c r="B326" s="5">
        <v>79</v>
      </c>
      <c r="C326" s="36" t="s">
        <v>78</v>
      </c>
      <c r="D326" s="41" t="s">
        <v>265</v>
      </c>
      <c r="E326" s="12">
        <v>70.62</v>
      </c>
      <c r="F326" s="6">
        <v>3911</v>
      </c>
      <c r="G326" s="6">
        <v>276195</v>
      </c>
      <c r="H326" s="5"/>
      <c r="I326" s="35"/>
    </row>
    <row r="327" spans="1:9" x14ac:dyDescent="0.25">
      <c r="A327" s="5">
        <v>324</v>
      </c>
      <c r="B327" s="5">
        <v>79</v>
      </c>
      <c r="C327" s="36" t="s">
        <v>247</v>
      </c>
      <c r="D327" s="41" t="s">
        <v>265</v>
      </c>
      <c r="E327" s="12">
        <v>56.39</v>
      </c>
      <c r="F327" s="6">
        <v>2855</v>
      </c>
      <c r="G327" s="6">
        <v>160993</v>
      </c>
      <c r="H327" s="13"/>
      <c r="I327" s="35"/>
    </row>
    <row r="328" spans="1:9" x14ac:dyDescent="0.25">
      <c r="A328" s="5">
        <v>325</v>
      </c>
      <c r="B328" s="5">
        <v>79</v>
      </c>
      <c r="C328" s="36" t="s">
        <v>248</v>
      </c>
      <c r="D328" s="41" t="s">
        <v>265</v>
      </c>
      <c r="E328" s="12">
        <v>56.39</v>
      </c>
      <c r="F328" s="6">
        <v>2855</v>
      </c>
      <c r="G328" s="6">
        <v>160993</v>
      </c>
      <c r="H328" s="13"/>
      <c r="I328" s="35"/>
    </row>
    <row r="329" spans="1:9" x14ac:dyDescent="0.25">
      <c r="A329" s="5">
        <v>326</v>
      </c>
      <c r="B329" s="5">
        <v>79</v>
      </c>
      <c r="C329" s="36" t="s">
        <v>80</v>
      </c>
      <c r="D329" s="41" t="s">
        <v>265</v>
      </c>
      <c r="E329" s="12">
        <v>97.99</v>
      </c>
      <c r="F329" s="6">
        <v>4059</v>
      </c>
      <c r="G329" s="6">
        <v>397741</v>
      </c>
      <c r="H329" s="5"/>
      <c r="I329" s="35"/>
    </row>
    <row r="330" spans="1:9" x14ac:dyDescent="0.25">
      <c r="A330" s="5">
        <v>327</v>
      </c>
      <c r="B330" s="5">
        <v>79</v>
      </c>
      <c r="C330" s="36" t="s">
        <v>82</v>
      </c>
      <c r="D330" s="41" t="s">
        <v>265</v>
      </c>
      <c r="E330" s="12">
        <v>70.62</v>
      </c>
      <c r="F330" s="6">
        <v>3954</v>
      </c>
      <c r="G330" s="6">
        <v>279231</v>
      </c>
      <c r="H330" s="5"/>
      <c r="I330" s="35"/>
    </row>
    <row r="331" spans="1:9" x14ac:dyDescent="0.25">
      <c r="A331" s="5">
        <v>328</v>
      </c>
      <c r="B331" s="5">
        <v>79</v>
      </c>
      <c r="C331" s="36" t="s">
        <v>156</v>
      </c>
      <c r="D331" s="41" t="s">
        <v>265</v>
      </c>
      <c r="E331" s="12">
        <v>97.99</v>
      </c>
      <c r="F331" s="6">
        <v>4102</v>
      </c>
      <c r="G331" s="6">
        <v>401955</v>
      </c>
      <c r="H331" s="5"/>
      <c r="I331" s="35"/>
    </row>
    <row r="332" spans="1:9" x14ac:dyDescent="0.25">
      <c r="A332" s="5">
        <v>329</v>
      </c>
      <c r="B332" s="5">
        <v>79</v>
      </c>
      <c r="C332" s="36" t="s">
        <v>160</v>
      </c>
      <c r="D332" s="41" t="s">
        <v>265</v>
      </c>
      <c r="E332" s="12">
        <v>70.62</v>
      </c>
      <c r="F332" s="6">
        <v>3997</v>
      </c>
      <c r="G332" s="6">
        <v>282268</v>
      </c>
      <c r="H332" s="5"/>
      <c r="I332" s="35"/>
    </row>
    <row r="333" spans="1:9" x14ac:dyDescent="0.25">
      <c r="A333" s="5">
        <v>330</v>
      </c>
      <c r="B333" s="5">
        <v>79</v>
      </c>
      <c r="C333" s="36" t="s">
        <v>84</v>
      </c>
      <c r="D333" s="41" t="s">
        <v>265</v>
      </c>
      <c r="E333" s="12">
        <v>97.99</v>
      </c>
      <c r="F333" s="6">
        <v>4059</v>
      </c>
      <c r="G333" s="6">
        <v>397741</v>
      </c>
      <c r="H333" s="5"/>
      <c r="I333" s="35"/>
    </row>
    <row r="334" spans="1:9" x14ac:dyDescent="0.25">
      <c r="A334" s="5">
        <v>331</v>
      </c>
      <c r="B334" s="5">
        <v>79</v>
      </c>
      <c r="C334" s="36" t="s">
        <v>236</v>
      </c>
      <c r="D334" s="41" t="s">
        <v>265</v>
      </c>
      <c r="E334" s="12">
        <v>43.34</v>
      </c>
      <c r="F334" s="6">
        <v>4048</v>
      </c>
      <c r="G334" s="6">
        <v>175440</v>
      </c>
      <c r="H334" s="5"/>
      <c r="I334" s="35"/>
    </row>
    <row r="335" spans="1:9" x14ac:dyDescent="0.25">
      <c r="A335" s="5">
        <v>332</v>
      </c>
      <c r="B335" s="5">
        <v>79</v>
      </c>
      <c r="C335" s="36" t="s">
        <v>85</v>
      </c>
      <c r="D335" s="41" t="s">
        <v>265</v>
      </c>
      <c r="E335" s="12">
        <v>97.99</v>
      </c>
      <c r="F335" s="6">
        <v>4082</v>
      </c>
      <c r="G335" s="6">
        <v>399995</v>
      </c>
      <c r="H335" s="5"/>
      <c r="I335" s="35"/>
    </row>
    <row r="336" spans="1:9" x14ac:dyDescent="0.25">
      <c r="A336" s="5">
        <v>333</v>
      </c>
      <c r="B336" s="5">
        <v>79</v>
      </c>
      <c r="C336" s="36" t="s">
        <v>162</v>
      </c>
      <c r="D336" s="41" t="s">
        <v>265</v>
      </c>
      <c r="E336" s="12">
        <v>50.14</v>
      </c>
      <c r="F336" s="6">
        <v>3988</v>
      </c>
      <c r="G336" s="6">
        <v>199958</v>
      </c>
      <c r="H336" s="5"/>
      <c r="I336" s="35"/>
    </row>
    <row r="337" spans="1:9" x14ac:dyDescent="0.25">
      <c r="A337" s="5">
        <v>334</v>
      </c>
      <c r="B337" s="5">
        <v>79</v>
      </c>
      <c r="C337" s="36" t="s">
        <v>252</v>
      </c>
      <c r="D337" s="41" t="s">
        <v>265</v>
      </c>
      <c r="E337" s="12">
        <v>70.62</v>
      </c>
      <c r="F337" s="6">
        <v>3954</v>
      </c>
      <c r="G337" s="6">
        <v>279231</v>
      </c>
      <c r="H337" s="5"/>
      <c r="I337" s="35"/>
    </row>
    <row r="338" spans="1:9" x14ac:dyDescent="0.25">
      <c r="A338" s="5">
        <v>335</v>
      </c>
      <c r="B338" s="5">
        <v>79</v>
      </c>
      <c r="C338" s="36" t="s">
        <v>223</v>
      </c>
      <c r="D338" s="41" t="s">
        <v>265</v>
      </c>
      <c r="E338" s="12">
        <v>56.39</v>
      </c>
      <c r="F338" s="6">
        <v>2898</v>
      </c>
      <c r="G338" s="6">
        <v>163418</v>
      </c>
      <c r="H338" s="13"/>
      <c r="I338" s="35"/>
    </row>
    <row r="339" spans="1:9" x14ac:dyDescent="0.25">
      <c r="A339" s="5">
        <v>336</v>
      </c>
      <c r="B339" s="5">
        <v>79</v>
      </c>
      <c r="C339" s="36" t="s">
        <v>169</v>
      </c>
      <c r="D339" s="41" t="s">
        <v>265</v>
      </c>
      <c r="E339" s="12">
        <v>70.62</v>
      </c>
      <c r="F339" s="6">
        <v>2770</v>
      </c>
      <c r="G339" s="6">
        <v>195617</v>
      </c>
      <c r="H339" s="13"/>
      <c r="I339" s="35"/>
    </row>
    <row r="340" spans="1:9" x14ac:dyDescent="0.25">
      <c r="A340" s="5">
        <v>337</v>
      </c>
      <c r="B340" s="5">
        <v>100</v>
      </c>
      <c r="C340" s="36">
        <v>305</v>
      </c>
      <c r="D340" s="41" t="s">
        <v>265</v>
      </c>
      <c r="E340" s="12">
        <v>51.35</v>
      </c>
      <c r="F340" s="6">
        <v>2821</v>
      </c>
      <c r="G340" s="6">
        <v>144858</v>
      </c>
      <c r="H340" s="12"/>
      <c r="I340" s="35"/>
    </row>
    <row r="341" spans="1:9" x14ac:dyDescent="0.25">
      <c r="A341" s="5">
        <v>338</v>
      </c>
      <c r="B341" s="5">
        <v>100</v>
      </c>
      <c r="C341" s="36">
        <v>306</v>
      </c>
      <c r="D341" s="41" t="s">
        <v>265</v>
      </c>
      <c r="E341" s="12">
        <v>51.35</v>
      </c>
      <c r="F341" s="6">
        <v>2821</v>
      </c>
      <c r="G341" s="6">
        <v>144858</v>
      </c>
      <c r="H341" s="12"/>
      <c r="I341" s="35"/>
    </row>
    <row r="342" spans="1:9" x14ac:dyDescent="0.25">
      <c r="A342" s="5">
        <v>339</v>
      </c>
      <c r="B342" s="5">
        <v>100</v>
      </c>
      <c r="C342" s="36">
        <v>403</v>
      </c>
      <c r="D342" s="41" t="s">
        <v>265</v>
      </c>
      <c r="E342" s="12">
        <v>56.71</v>
      </c>
      <c r="F342" s="6">
        <v>2898</v>
      </c>
      <c r="G342" s="6">
        <v>164346</v>
      </c>
      <c r="H342" s="12"/>
      <c r="I342" s="35"/>
    </row>
    <row r="343" spans="1:9" x14ac:dyDescent="0.25">
      <c r="A343" s="5">
        <v>340</v>
      </c>
      <c r="B343" s="5">
        <v>100</v>
      </c>
      <c r="C343" s="36">
        <v>406</v>
      </c>
      <c r="D343" s="41" t="s">
        <v>265</v>
      </c>
      <c r="E343" s="12">
        <v>54.18</v>
      </c>
      <c r="F343" s="6">
        <v>2864</v>
      </c>
      <c r="G343" s="6">
        <v>155172</v>
      </c>
      <c r="H343" s="12"/>
      <c r="I343" s="35"/>
    </row>
    <row r="344" spans="1:9" x14ac:dyDescent="0.25">
      <c r="A344" s="5">
        <v>341</v>
      </c>
      <c r="B344" s="5">
        <v>100</v>
      </c>
      <c r="C344" s="36">
        <v>408</v>
      </c>
      <c r="D344" s="41" t="s">
        <v>265</v>
      </c>
      <c r="E344" s="12">
        <v>56.71</v>
      </c>
      <c r="F344" s="6">
        <v>2898</v>
      </c>
      <c r="G344" s="6">
        <v>164346</v>
      </c>
      <c r="H344" s="5"/>
      <c r="I344" s="35"/>
    </row>
    <row r="345" spans="1:9" x14ac:dyDescent="0.25">
      <c r="A345" s="5">
        <v>342</v>
      </c>
      <c r="B345" s="5">
        <v>100</v>
      </c>
      <c r="C345" s="36">
        <v>410</v>
      </c>
      <c r="D345" s="41" t="s">
        <v>265</v>
      </c>
      <c r="E345" s="12">
        <v>71.03</v>
      </c>
      <c r="F345" s="6">
        <v>2770</v>
      </c>
      <c r="G345" s="6">
        <v>196753</v>
      </c>
      <c r="H345" s="13"/>
      <c r="I345" s="35"/>
    </row>
    <row r="346" spans="1:9" x14ac:dyDescent="0.25">
      <c r="A346" s="5">
        <v>343</v>
      </c>
      <c r="B346" s="5">
        <v>100</v>
      </c>
      <c r="C346" s="5">
        <v>505</v>
      </c>
      <c r="D346" s="41" t="s">
        <v>265</v>
      </c>
      <c r="E346" s="12">
        <v>54.18</v>
      </c>
      <c r="F346" s="6">
        <v>2907</v>
      </c>
      <c r="G346" s="6">
        <v>157501</v>
      </c>
      <c r="H346" s="5"/>
      <c r="I346" s="35"/>
    </row>
    <row r="347" spans="1:9" x14ac:dyDescent="0.25">
      <c r="A347" s="5">
        <v>344</v>
      </c>
      <c r="B347" s="5">
        <v>100</v>
      </c>
      <c r="C347" s="5">
        <v>508</v>
      </c>
      <c r="D347" s="41" t="s">
        <v>265</v>
      </c>
      <c r="E347" s="12">
        <v>56.71</v>
      </c>
      <c r="F347" s="6">
        <v>2941</v>
      </c>
      <c r="G347" s="6">
        <v>166784</v>
      </c>
      <c r="H347" s="13"/>
      <c r="I347" s="35"/>
    </row>
    <row r="348" spans="1:9" x14ac:dyDescent="0.25">
      <c r="A348" s="5">
        <v>345</v>
      </c>
      <c r="B348" s="5">
        <v>100</v>
      </c>
      <c r="C348" s="36">
        <v>510</v>
      </c>
      <c r="D348" s="41" t="s">
        <v>265</v>
      </c>
      <c r="E348" s="12">
        <v>71.03</v>
      </c>
      <c r="F348" s="6">
        <v>2813</v>
      </c>
      <c r="G348" s="6">
        <v>199807</v>
      </c>
      <c r="H348" s="13"/>
      <c r="I348" s="35"/>
    </row>
    <row r="349" spans="1:9" x14ac:dyDescent="0.25">
      <c r="A349" s="5">
        <v>346</v>
      </c>
      <c r="B349" s="5">
        <v>100</v>
      </c>
      <c r="C349" s="36" t="s">
        <v>89</v>
      </c>
      <c r="D349" s="41" t="s">
        <v>265</v>
      </c>
      <c r="E349" s="12">
        <v>71.03</v>
      </c>
      <c r="F349" s="6">
        <v>3028</v>
      </c>
      <c r="G349" s="6">
        <v>215079</v>
      </c>
      <c r="H349" s="13"/>
      <c r="I349" s="35"/>
    </row>
    <row r="350" spans="1:9" x14ac:dyDescent="0.25">
      <c r="A350" s="5">
        <v>347</v>
      </c>
      <c r="B350" s="5">
        <v>100</v>
      </c>
      <c r="C350" s="36" t="s">
        <v>253</v>
      </c>
      <c r="D350" s="41" t="s">
        <v>265</v>
      </c>
      <c r="E350" s="12">
        <v>56.71</v>
      </c>
      <c r="F350" s="6">
        <f>+'[5]100号楼'!$D$89</f>
        <v>3199</v>
      </c>
      <c r="G350" s="12">
        <f>+ROUND(E350*F350,0)</f>
        <v>181415</v>
      </c>
      <c r="H350" s="13"/>
    </row>
    <row r="351" spans="1:9" x14ac:dyDescent="0.25">
      <c r="A351" s="5">
        <v>348</v>
      </c>
      <c r="B351" s="5">
        <v>100</v>
      </c>
      <c r="C351" s="36" t="s">
        <v>95</v>
      </c>
      <c r="D351" s="41" t="s">
        <v>265</v>
      </c>
      <c r="E351" s="12">
        <v>50.43</v>
      </c>
      <c r="F351" s="6">
        <v>3148</v>
      </c>
      <c r="G351" s="6">
        <v>158754</v>
      </c>
      <c r="H351" s="12"/>
      <c r="I351" s="35"/>
    </row>
    <row r="352" spans="1:9" x14ac:dyDescent="0.25">
      <c r="A352" s="5">
        <v>349</v>
      </c>
      <c r="B352" s="5">
        <v>100</v>
      </c>
      <c r="C352" s="36" t="s">
        <v>233</v>
      </c>
      <c r="D352" s="41" t="s">
        <v>265</v>
      </c>
      <c r="E352" s="12">
        <v>50.43</v>
      </c>
      <c r="F352" s="6">
        <v>3191</v>
      </c>
      <c r="G352" s="6">
        <v>160922</v>
      </c>
      <c r="H352" s="12"/>
      <c r="I352" s="35"/>
    </row>
    <row r="353" spans="1:9" x14ac:dyDescent="0.25">
      <c r="A353" s="5">
        <v>350</v>
      </c>
      <c r="B353" s="5">
        <v>100</v>
      </c>
      <c r="C353" s="36" t="s">
        <v>98</v>
      </c>
      <c r="D353" s="41" t="s">
        <v>265</v>
      </c>
      <c r="E353" s="12">
        <v>50.43</v>
      </c>
      <c r="F353" s="6">
        <v>3191</v>
      </c>
      <c r="G353" s="6">
        <v>160922</v>
      </c>
      <c r="H353" s="12"/>
      <c r="I353" s="35"/>
    </row>
    <row r="354" spans="1:9" x14ac:dyDescent="0.25">
      <c r="A354" s="5">
        <v>351</v>
      </c>
      <c r="B354" s="5">
        <v>100</v>
      </c>
      <c r="C354" s="36" t="s">
        <v>186</v>
      </c>
      <c r="D354" s="41" t="s">
        <v>265</v>
      </c>
      <c r="E354" s="12">
        <v>50.43</v>
      </c>
      <c r="F354" s="6">
        <v>3234</v>
      </c>
      <c r="G354" s="6">
        <v>163091</v>
      </c>
      <c r="H354" s="12"/>
      <c r="I354" s="35"/>
    </row>
    <row r="355" spans="1:9" x14ac:dyDescent="0.25">
      <c r="A355" s="5">
        <v>352</v>
      </c>
      <c r="B355" s="5">
        <v>100</v>
      </c>
      <c r="C355" s="36" t="s">
        <v>254</v>
      </c>
      <c r="D355" s="41" t="s">
        <v>265</v>
      </c>
      <c r="E355" s="12">
        <v>54.18</v>
      </c>
      <c r="F355" s="6">
        <v>3294</v>
      </c>
      <c r="G355" s="6">
        <v>178469</v>
      </c>
      <c r="H355" s="12"/>
      <c r="I355" s="35"/>
    </row>
    <row r="356" spans="1:9" x14ac:dyDescent="0.25">
      <c r="A356" s="5">
        <v>353</v>
      </c>
      <c r="B356" s="5">
        <v>100</v>
      </c>
      <c r="C356" s="36" t="s">
        <v>101</v>
      </c>
      <c r="D356" s="41" t="s">
        <v>265</v>
      </c>
      <c r="E356" s="12">
        <v>50.43</v>
      </c>
      <c r="F356" s="6">
        <v>3234</v>
      </c>
      <c r="G356" s="6">
        <v>163091</v>
      </c>
      <c r="H356" s="12"/>
      <c r="I356" s="35"/>
    </row>
    <row r="357" spans="1:9" x14ac:dyDescent="0.25">
      <c r="A357" s="5">
        <v>354</v>
      </c>
      <c r="B357" s="5">
        <v>100</v>
      </c>
      <c r="C357" s="36" t="s">
        <v>104</v>
      </c>
      <c r="D357" s="41" t="s">
        <v>265</v>
      </c>
      <c r="E357" s="12">
        <v>54.18</v>
      </c>
      <c r="F357" s="6">
        <v>3337</v>
      </c>
      <c r="G357" s="6">
        <v>180799</v>
      </c>
      <c r="H357" s="12"/>
      <c r="I357" s="35"/>
    </row>
    <row r="358" spans="1:9" x14ac:dyDescent="0.25">
      <c r="A358" s="5">
        <v>355</v>
      </c>
      <c r="B358" s="5">
        <v>100</v>
      </c>
      <c r="C358" s="36" t="s">
        <v>65</v>
      </c>
      <c r="D358" s="41" t="s">
        <v>265</v>
      </c>
      <c r="E358" s="12">
        <v>50.43</v>
      </c>
      <c r="F358" s="6">
        <v>3277</v>
      </c>
      <c r="G358" s="6">
        <v>165259</v>
      </c>
      <c r="H358" s="12"/>
      <c r="I358" s="35"/>
    </row>
    <row r="359" spans="1:9" x14ac:dyDescent="0.25">
      <c r="A359" s="5">
        <v>356</v>
      </c>
      <c r="B359" s="5">
        <v>100</v>
      </c>
      <c r="C359" s="36" t="s">
        <v>240</v>
      </c>
      <c r="D359" s="41" t="s">
        <v>265</v>
      </c>
      <c r="E359" s="12">
        <v>50.43</v>
      </c>
      <c r="F359" s="6">
        <v>3363</v>
      </c>
      <c r="G359" s="6">
        <v>169596</v>
      </c>
      <c r="H359" s="12"/>
      <c r="I359" s="35"/>
    </row>
    <row r="360" spans="1:9" x14ac:dyDescent="0.25">
      <c r="A360" s="5">
        <v>357</v>
      </c>
      <c r="B360" s="5">
        <v>100</v>
      </c>
      <c r="C360" s="36" t="s">
        <v>109</v>
      </c>
      <c r="D360" s="41" t="s">
        <v>265</v>
      </c>
      <c r="E360" s="12">
        <v>50.43</v>
      </c>
      <c r="F360" s="6">
        <v>3363</v>
      </c>
      <c r="G360" s="6">
        <v>169596</v>
      </c>
      <c r="H360" s="12"/>
      <c r="I360" s="35"/>
    </row>
    <row r="361" spans="1:9" x14ac:dyDescent="0.25">
      <c r="A361" s="5">
        <v>358</v>
      </c>
      <c r="B361" s="5">
        <v>100</v>
      </c>
      <c r="C361" s="36" t="s">
        <v>191</v>
      </c>
      <c r="D361" s="41" t="s">
        <v>265</v>
      </c>
      <c r="E361" s="12">
        <v>50.43</v>
      </c>
      <c r="F361" s="6">
        <v>3406</v>
      </c>
      <c r="G361" s="6">
        <v>171765</v>
      </c>
      <c r="H361" s="12"/>
      <c r="I361" s="35"/>
    </row>
    <row r="362" spans="1:9" x14ac:dyDescent="0.25">
      <c r="A362" s="5">
        <v>359</v>
      </c>
      <c r="B362" s="5">
        <v>100</v>
      </c>
      <c r="C362" s="36" t="s">
        <v>255</v>
      </c>
      <c r="D362" s="41" t="s">
        <v>265</v>
      </c>
      <c r="E362" s="12">
        <v>50.43</v>
      </c>
      <c r="F362" s="6">
        <v>3449</v>
      </c>
      <c r="G362" s="6">
        <v>173933</v>
      </c>
      <c r="H362" s="12"/>
      <c r="I362" s="35"/>
    </row>
    <row r="363" spans="1:9" x14ac:dyDescent="0.25">
      <c r="A363" s="5">
        <v>360</v>
      </c>
      <c r="B363" s="5">
        <v>100</v>
      </c>
      <c r="C363" s="36" t="s">
        <v>114</v>
      </c>
      <c r="D363" s="41" t="s">
        <v>265</v>
      </c>
      <c r="E363" s="12">
        <v>98.55</v>
      </c>
      <c r="F363" s="6">
        <v>3559</v>
      </c>
      <c r="G363" s="6">
        <v>350739</v>
      </c>
      <c r="H363" s="12"/>
      <c r="I363" s="35"/>
    </row>
    <row r="364" spans="1:9" x14ac:dyDescent="0.25">
      <c r="A364" s="5">
        <v>361</v>
      </c>
      <c r="B364" s="5">
        <v>100</v>
      </c>
      <c r="C364" s="36" t="s">
        <v>194</v>
      </c>
      <c r="D364" s="41" t="s">
        <v>265</v>
      </c>
      <c r="E364" s="12">
        <v>50.43</v>
      </c>
      <c r="F364" s="6">
        <v>3465</v>
      </c>
      <c r="G364" s="6">
        <v>174740</v>
      </c>
      <c r="H364" s="12"/>
      <c r="I364" s="35"/>
    </row>
    <row r="365" spans="1:9" x14ac:dyDescent="0.25">
      <c r="A365" s="5">
        <v>362</v>
      </c>
      <c r="B365" s="5">
        <v>100</v>
      </c>
      <c r="C365" s="36" t="s">
        <v>196</v>
      </c>
      <c r="D365" s="41" t="s">
        <v>265</v>
      </c>
      <c r="E365" s="12">
        <v>50.43</v>
      </c>
      <c r="F365" s="6">
        <v>3415</v>
      </c>
      <c r="G365" s="6">
        <v>172218</v>
      </c>
      <c r="H365" s="12"/>
      <c r="I365" s="35"/>
    </row>
    <row r="366" spans="1:9" x14ac:dyDescent="0.25">
      <c r="A366" s="5">
        <v>363</v>
      </c>
      <c r="B366" s="5">
        <v>100</v>
      </c>
      <c r="C366" s="36" t="s">
        <v>241</v>
      </c>
      <c r="D366" s="41" t="s">
        <v>265</v>
      </c>
      <c r="E366" s="12">
        <v>98.55</v>
      </c>
      <c r="F366" s="6">
        <v>3602</v>
      </c>
      <c r="G366" s="6">
        <v>354977</v>
      </c>
      <c r="H366" s="12"/>
      <c r="I366" s="35"/>
    </row>
    <row r="367" spans="1:9" x14ac:dyDescent="0.25">
      <c r="A367" s="5">
        <v>364</v>
      </c>
      <c r="B367" s="5">
        <v>100</v>
      </c>
      <c r="C367" s="36" t="s">
        <v>116</v>
      </c>
      <c r="D367" s="41" t="s">
        <v>265</v>
      </c>
      <c r="E367" s="12">
        <v>50.43</v>
      </c>
      <c r="F367" s="6">
        <v>3508</v>
      </c>
      <c r="G367" s="6">
        <v>176908</v>
      </c>
      <c r="H367" s="12"/>
      <c r="I367" s="35"/>
    </row>
    <row r="368" spans="1:9" x14ac:dyDescent="0.25">
      <c r="A368" s="5">
        <v>365</v>
      </c>
      <c r="B368" s="5">
        <v>100</v>
      </c>
      <c r="C368" s="36" t="s">
        <v>242</v>
      </c>
      <c r="D368" s="41" t="s">
        <v>265</v>
      </c>
      <c r="E368" s="12">
        <v>71.03</v>
      </c>
      <c r="F368" s="6">
        <v>3501</v>
      </c>
      <c r="G368" s="6">
        <v>248676</v>
      </c>
      <c r="H368" s="13"/>
      <c r="I368" s="35"/>
    </row>
    <row r="369" spans="1:9" x14ac:dyDescent="0.25">
      <c r="A369" s="5">
        <v>366</v>
      </c>
      <c r="B369" s="5">
        <v>100</v>
      </c>
      <c r="C369" s="36" t="s">
        <v>256</v>
      </c>
      <c r="D369" s="41" t="s">
        <v>265</v>
      </c>
      <c r="E369" s="12">
        <v>54.18</v>
      </c>
      <c r="F369" s="6">
        <v>3595</v>
      </c>
      <c r="G369" s="6">
        <v>194777</v>
      </c>
      <c r="H369" s="12"/>
      <c r="I369" s="35"/>
    </row>
    <row r="370" spans="1:9" x14ac:dyDescent="0.25">
      <c r="A370" s="5">
        <v>367</v>
      </c>
      <c r="B370" s="5">
        <v>100</v>
      </c>
      <c r="C370" s="36" t="s">
        <v>199</v>
      </c>
      <c r="D370" s="41" t="s">
        <v>265</v>
      </c>
      <c r="E370" s="12">
        <v>98.55</v>
      </c>
      <c r="F370" s="6">
        <v>3645</v>
      </c>
      <c r="G370" s="6">
        <v>359215</v>
      </c>
      <c r="H370" s="12"/>
      <c r="I370" s="35"/>
    </row>
    <row r="371" spans="1:9" x14ac:dyDescent="0.25">
      <c r="A371" s="5">
        <v>368</v>
      </c>
      <c r="B371" s="5">
        <v>100</v>
      </c>
      <c r="C371" s="36" t="s">
        <v>257</v>
      </c>
      <c r="D371" s="41" t="s">
        <v>265</v>
      </c>
      <c r="E371" s="12">
        <v>50.43</v>
      </c>
      <c r="F371" s="6">
        <v>3551</v>
      </c>
      <c r="G371" s="6">
        <v>179077</v>
      </c>
      <c r="H371" s="12"/>
      <c r="I371" s="35"/>
    </row>
    <row r="372" spans="1:9" x14ac:dyDescent="0.25">
      <c r="A372" s="5">
        <v>369</v>
      </c>
      <c r="B372" s="5">
        <v>100</v>
      </c>
      <c r="C372" s="36" t="s">
        <v>119</v>
      </c>
      <c r="D372" s="41" t="s">
        <v>265</v>
      </c>
      <c r="E372" s="12">
        <v>50.43</v>
      </c>
      <c r="F372" s="6">
        <v>3501</v>
      </c>
      <c r="G372" s="6">
        <v>176555</v>
      </c>
      <c r="H372" s="12"/>
      <c r="I372" s="35"/>
    </row>
    <row r="373" spans="1:9" x14ac:dyDescent="0.25">
      <c r="A373" s="5">
        <v>370</v>
      </c>
      <c r="B373" s="5">
        <v>100</v>
      </c>
      <c r="C373" s="36" t="s">
        <v>258</v>
      </c>
      <c r="D373" s="41" t="s">
        <v>265</v>
      </c>
      <c r="E373" s="12">
        <v>50.43</v>
      </c>
      <c r="F373" s="6">
        <v>3594</v>
      </c>
      <c r="G373" s="6">
        <v>181245</v>
      </c>
      <c r="H373" s="12"/>
      <c r="I373" s="35"/>
    </row>
    <row r="374" spans="1:9" x14ac:dyDescent="0.25">
      <c r="A374" s="5">
        <v>371</v>
      </c>
      <c r="B374" s="5">
        <v>100</v>
      </c>
      <c r="C374" s="36" t="s">
        <v>202</v>
      </c>
      <c r="D374" s="41" t="s">
        <v>265</v>
      </c>
      <c r="E374" s="12">
        <v>50.43</v>
      </c>
      <c r="F374" s="6">
        <v>3544</v>
      </c>
      <c r="G374" s="6">
        <v>178724</v>
      </c>
      <c r="H374" s="12"/>
      <c r="I374" s="35"/>
    </row>
    <row r="375" spans="1:9" x14ac:dyDescent="0.25">
      <c r="A375" s="5">
        <v>372</v>
      </c>
      <c r="B375" s="5">
        <v>100</v>
      </c>
      <c r="C375" s="36" t="s">
        <v>259</v>
      </c>
      <c r="D375" s="41" t="s">
        <v>265</v>
      </c>
      <c r="E375" s="12">
        <v>98.55</v>
      </c>
      <c r="F375" s="6">
        <f>+'[5]100号楼'!$D$196</f>
        <v>3715</v>
      </c>
      <c r="G375" s="12">
        <f>+ROUND(E375*F375,0)</f>
        <v>366113</v>
      </c>
      <c r="H375" s="13"/>
      <c r="I375" s="35"/>
    </row>
    <row r="376" spans="1:9" x14ac:dyDescent="0.25">
      <c r="A376" s="5">
        <v>373</v>
      </c>
      <c r="B376" s="5">
        <v>100</v>
      </c>
      <c r="C376" s="36" t="s">
        <v>122</v>
      </c>
      <c r="D376" s="41" t="s">
        <v>265</v>
      </c>
      <c r="E376" s="12">
        <v>98.55</v>
      </c>
      <c r="F376" s="6">
        <v>3731</v>
      </c>
      <c r="G376" s="6">
        <v>367690</v>
      </c>
      <c r="H376" s="12"/>
      <c r="I376" s="35"/>
    </row>
    <row r="377" spans="1:9" x14ac:dyDescent="0.25">
      <c r="A377" s="5">
        <v>374</v>
      </c>
      <c r="B377" s="5">
        <v>100</v>
      </c>
      <c r="C377" s="36" t="s">
        <v>123</v>
      </c>
      <c r="D377" s="41" t="s">
        <v>265</v>
      </c>
      <c r="E377" s="12">
        <v>50.43</v>
      </c>
      <c r="F377" s="6">
        <v>3637</v>
      </c>
      <c r="G377" s="6">
        <v>183414</v>
      </c>
      <c r="H377" s="12"/>
      <c r="I377" s="35"/>
    </row>
    <row r="378" spans="1:9" x14ac:dyDescent="0.25">
      <c r="A378" s="5">
        <v>375</v>
      </c>
      <c r="B378" s="5">
        <v>100</v>
      </c>
      <c r="C378" s="36" t="s">
        <v>126</v>
      </c>
      <c r="D378" s="41" t="s">
        <v>265</v>
      </c>
      <c r="E378" s="12">
        <v>50.43</v>
      </c>
      <c r="F378" s="6">
        <v>3587</v>
      </c>
      <c r="G378" s="6">
        <v>180892</v>
      </c>
      <c r="H378" s="12"/>
      <c r="I378" s="35"/>
    </row>
    <row r="379" spans="1:9" x14ac:dyDescent="0.25">
      <c r="A379" s="5">
        <v>376</v>
      </c>
      <c r="B379" s="5">
        <v>100</v>
      </c>
      <c r="C379" s="36" t="s">
        <v>206</v>
      </c>
      <c r="D379" s="41" t="s">
        <v>265</v>
      </c>
      <c r="E379" s="12">
        <v>98.55</v>
      </c>
      <c r="F379" s="6">
        <f>+'[5]100号楼'!$D$204</f>
        <v>3758</v>
      </c>
      <c r="G379" s="12">
        <f>+ROUND(E379*F379,0)</f>
        <v>370351</v>
      </c>
      <c r="H379" s="12"/>
      <c r="I379" s="35"/>
    </row>
    <row r="380" spans="1:9" x14ac:dyDescent="0.25">
      <c r="A380" s="5">
        <v>377</v>
      </c>
      <c r="B380" s="5">
        <v>100</v>
      </c>
      <c r="C380" s="36" t="s">
        <v>244</v>
      </c>
      <c r="D380" s="41" t="s">
        <v>265</v>
      </c>
      <c r="E380" s="12">
        <v>43.59</v>
      </c>
      <c r="F380" s="6">
        <v>3724</v>
      </c>
      <c r="G380" s="6">
        <v>162329</v>
      </c>
      <c r="H380" s="12"/>
      <c r="I380" s="35"/>
    </row>
    <row r="381" spans="1:9" x14ac:dyDescent="0.25">
      <c r="A381" s="5">
        <v>378</v>
      </c>
      <c r="B381" s="5">
        <v>100</v>
      </c>
      <c r="C381" s="36" t="s">
        <v>128</v>
      </c>
      <c r="D381" s="41" t="s">
        <v>265</v>
      </c>
      <c r="E381" s="12">
        <v>50.43</v>
      </c>
      <c r="F381" s="6">
        <v>3680</v>
      </c>
      <c r="G381" s="6">
        <v>185582</v>
      </c>
      <c r="H381" s="12"/>
      <c r="I381" s="35"/>
    </row>
    <row r="382" spans="1:9" x14ac:dyDescent="0.25">
      <c r="A382" s="5">
        <v>379</v>
      </c>
      <c r="B382" s="5">
        <v>100</v>
      </c>
      <c r="C382" s="36" t="s">
        <v>131</v>
      </c>
      <c r="D382" s="41" t="s">
        <v>265</v>
      </c>
      <c r="E382" s="12">
        <v>50.43</v>
      </c>
      <c r="F382" s="6">
        <v>3630</v>
      </c>
      <c r="G382" s="6">
        <v>183061</v>
      </c>
      <c r="H382" s="5"/>
      <c r="I382" s="35"/>
    </row>
    <row r="383" spans="1:9" x14ac:dyDescent="0.25">
      <c r="A383" s="5">
        <v>380</v>
      </c>
      <c r="B383" s="5">
        <v>100</v>
      </c>
      <c r="C383" s="36" t="s">
        <v>245</v>
      </c>
      <c r="D383" s="41" t="s">
        <v>265</v>
      </c>
      <c r="E383" s="12">
        <v>98.55</v>
      </c>
      <c r="F383" s="6">
        <f>+'[5]100号楼'!$D$212</f>
        <v>3801</v>
      </c>
      <c r="G383" s="12">
        <f>+ROUND(E383*F383,0)</f>
        <v>374589</v>
      </c>
      <c r="H383" s="12"/>
      <c r="I383" s="35"/>
    </row>
    <row r="384" spans="1:9" x14ac:dyDescent="0.25">
      <c r="A384" s="5">
        <v>381</v>
      </c>
      <c r="B384" s="5">
        <v>100</v>
      </c>
      <c r="C384" s="36" t="s">
        <v>260</v>
      </c>
      <c r="D384" s="41" t="s">
        <v>265</v>
      </c>
      <c r="E384" s="12">
        <v>43.59</v>
      </c>
      <c r="F384" s="6">
        <v>3767</v>
      </c>
      <c r="G384" s="6">
        <v>164204</v>
      </c>
      <c r="H384" s="5"/>
      <c r="I384" s="35"/>
    </row>
    <row r="385" spans="1:9" x14ac:dyDescent="0.25">
      <c r="A385" s="5">
        <v>382</v>
      </c>
      <c r="B385" s="5">
        <v>100</v>
      </c>
      <c r="C385" s="36" t="s">
        <v>133</v>
      </c>
      <c r="D385" s="41" t="s">
        <v>265</v>
      </c>
      <c r="E385" s="12">
        <v>50.43</v>
      </c>
      <c r="F385" s="6">
        <v>3723</v>
      </c>
      <c r="G385" s="6">
        <v>187751</v>
      </c>
      <c r="H385" s="12"/>
      <c r="I385" s="35"/>
    </row>
    <row r="386" spans="1:9" x14ac:dyDescent="0.25">
      <c r="A386" s="5">
        <v>383</v>
      </c>
      <c r="B386" s="5">
        <v>100</v>
      </c>
      <c r="C386" s="36" t="s">
        <v>246</v>
      </c>
      <c r="D386" s="41" t="s">
        <v>265</v>
      </c>
      <c r="E386" s="12">
        <v>43.59</v>
      </c>
      <c r="F386" s="6">
        <v>3740</v>
      </c>
      <c r="G386" s="6">
        <v>163027</v>
      </c>
      <c r="H386" s="5"/>
      <c r="I386" s="35"/>
    </row>
    <row r="387" spans="1:9" x14ac:dyDescent="0.25">
      <c r="A387" s="5">
        <v>384</v>
      </c>
      <c r="B387" s="5">
        <v>100</v>
      </c>
      <c r="C387" s="36" t="s">
        <v>261</v>
      </c>
      <c r="D387" s="41" t="s">
        <v>265</v>
      </c>
      <c r="E387" s="12">
        <v>43.59</v>
      </c>
      <c r="F387" s="6">
        <v>3724</v>
      </c>
      <c r="G387" s="6">
        <v>162329</v>
      </c>
      <c r="H387" s="5"/>
      <c r="I387" s="35"/>
    </row>
    <row r="388" spans="1:9" x14ac:dyDescent="0.25">
      <c r="A388" s="5">
        <v>385</v>
      </c>
      <c r="B388" s="5">
        <v>100</v>
      </c>
      <c r="C388" s="36" t="s">
        <v>135</v>
      </c>
      <c r="D388" s="41" t="s">
        <v>265</v>
      </c>
      <c r="E388" s="12">
        <v>98.55</v>
      </c>
      <c r="F388" s="6">
        <v>3774</v>
      </c>
      <c r="G388" s="6">
        <v>371928</v>
      </c>
      <c r="H388" s="5"/>
      <c r="I388" s="35"/>
    </row>
    <row r="389" spans="1:9" x14ac:dyDescent="0.25">
      <c r="A389" s="5">
        <v>386</v>
      </c>
      <c r="B389" s="5">
        <v>100</v>
      </c>
      <c r="C389" s="36" t="s">
        <v>136</v>
      </c>
      <c r="D389" s="41" t="s">
        <v>265</v>
      </c>
      <c r="E389" s="12">
        <v>50.43</v>
      </c>
      <c r="F389" s="6">
        <v>3680</v>
      </c>
      <c r="G389" s="6">
        <v>185582</v>
      </c>
      <c r="H389" s="5"/>
      <c r="I389" s="35"/>
    </row>
    <row r="390" spans="1:9" x14ac:dyDescent="0.25">
      <c r="A390" s="5">
        <v>387</v>
      </c>
      <c r="B390" s="5">
        <v>100</v>
      </c>
      <c r="C390" s="36" t="s">
        <v>262</v>
      </c>
      <c r="D390" s="41" t="s">
        <v>265</v>
      </c>
      <c r="E390" s="12">
        <v>71.03</v>
      </c>
      <c r="F390" s="6">
        <v>2856</v>
      </c>
      <c r="G390" s="6">
        <v>202862</v>
      </c>
      <c r="H390" s="13"/>
      <c r="I390" s="35"/>
    </row>
    <row r="391" spans="1:9" x14ac:dyDescent="0.25">
      <c r="A391" s="5">
        <v>388</v>
      </c>
      <c r="B391" s="5">
        <v>100</v>
      </c>
      <c r="C391" s="36" t="s">
        <v>263</v>
      </c>
      <c r="D391" s="41" t="s">
        <v>265</v>
      </c>
      <c r="E391" s="12">
        <v>56.71</v>
      </c>
      <c r="F391" s="6">
        <v>3027</v>
      </c>
      <c r="G391" s="6">
        <v>171661</v>
      </c>
      <c r="H391" s="5"/>
      <c r="I391" s="35"/>
    </row>
    <row r="392" spans="1:9" x14ac:dyDescent="0.25">
      <c r="A392" s="5">
        <v>389</v>
      </c>
      <c r="B392" s="5">
        <v>100</v>
      </c>
      <c r="C392" s="36" t="s">
        <v>177</v>
      </c>
      <c r="D392" s="41" t="s">
        <v>265</v>
      </c>
      <c r="E392" s="12">
        <v>50.43</v>
      </c>
      <c r="F392" s="6">
        <v>2976</v>
      </c>
      <c r="G392" s="6">
        <v>150080</v>
      </c>
      <c r="H392" s="12"/>
      <c r="I392" s="35"/>
    </row>
    <row r="393" spans="1:9" x14ac:dyDescent="0.25">
      <c r="A393" s="14"/>
      <c r="B393" s="50" t="s">
        <v>30</v>
      </c>
      <c r="C393" s="50"/>
      <c r="D393" s="50"/>
      <c r="E393" s="6">
        <f>SUBTOTAL(9,E4:E392)</f>
        <v>24858.710000000028</v>
      </c>
      <c r="F393" s="14"/>
      <c r="G393" s="6">
        <f>SUBTOTAL(9,G4:G392)</f>
        <v>87795155</v>
      </c>
      <c r="H393" s="14"/>
    </row>
    <row r="396" spans="1:9" x14ac:dyDescent="0.25">
      <c r="E396" s="40"/>
      <c r="G396" s="40"/>
    </row>
  </sheetData>
  <autoFilter ref="A3:I392" xr:uid="{00000000-0009-0000-0000-000003000000}"/>
  <mergeCells count="3">
    <mergeCell ref="A1:H1"/>
    <mergeCell ref="A2:H2"/>
    <mergeCell ref="B393:D393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</vt:lpstr>
      <vt:lpstr>星海花园存货-未售</vt:lpstr>
      <vt:lpstr>多层房产21套</vt:lpstr>
      <vt:lpstr>高层房产389套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斌 王</cp:lastModifiedBy>
  <dcterms:created xsi:type="dcterms:W3CDTF">2015-06-05T18:19:00Z</dcterms:created>
  <dcterms:modified xsi:type="dcterms:W3CDTF">2025-09-09T09:12:28Z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