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五拍" sheetId="1" r:id="rId1"/>
  </sheets>
  <definedNames>
    <definedName name="_xlnm._FilterDatabase" localSheetId="0" hidden="1">五拍!$A$3:$R$12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<sst xmlns="http://schemas.openxmlformats.org/spreadsheetml/2006/main" count="52" uniqueCount="31">
  <si>
    <t>和佳广场销售房源明细表（拍卖）</t>
  </si>
  <si>
    <t>序号</t>
  </si>
  <si>
    <t>幢 单 楼 房   号 元 层 号</t>
  </si>
  <si>
    <t>户型</t>
  </si>
  <si>
    <t>朝向</t>
  </si>
  <si>
    <r>
      <rPr>
        <sz val="11"/>
        <color theme="1"/>
        <rFont val="宋体"/>
        <charset val="134"/>
        <scheme val="minor"/>
      </rPr>
      <t>设计面积（㎡</t>
    </r>
    <r>
      <rPr>
        <vertAlign val="superscript"/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)</t>
    </r>
  </si>
  <si>
    <t>成交价（含佣价）</t>
  </si>
  <si>
    <t>成交总价（含佣总价）</t>
  </si>
  <si>
    <t>二拍单价</t>
  </si>
  <si>
    <t>二拍总价</t>
  </si>
  <si>
    <t>三拍单价</t>
  </si>
  <si>
    <t>三拍总价</t>
  </si>
  <si>
    <t>四拍单价</t>
  </si>
  <si>
    <t>四拍总价</t>
  </si>
  <si>
    <t>五拍单价</t>
  </si>
  <si>
    <t>五拍总价</t>
  </si>
  <si>
    <t>房源</t>
  </si>
  <si>
    <t>套内面积</t>
  </si>
  <si>
    <t>公摊面积</t>
  </si>
  <si>
    <t>建筑总面积</t>
  </si>
  <si>
    <t>2-1-0501</t>
  </si>
  <si>
    <t>二居室</t>
  </si>
  <si>
    <t>朝南</t>
  </si>
  <si>
    <t>未售</t>
  </si>
  <si>
    <t>2-1-0502</t>
  </si>
  <si>
    <t>2-1-0702</t>
  </si>
  <si>
    <t>2-2-0203</t>
  </si>
  <si>
    <t>2-2-0303</t>
  </si>
  <si>
    <t>2-2-0304</t>
  </si>
  <si>
    <t>2-2-0503</t>
  </si>
  <si>
    <t>2-2-0603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</si>
</sst>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name val="等线"/>
      <charset val="134"/>
    </font>
    <font>
      <sz val="11"/>
      <color rgb="FFFF0000"/>
      <name val="宋体"/>
      <charset val="134"/>
      <scheme val="minor"/>
    </font>
    <font>
      <sz val="11"/>
      <name val="方正仿宋_GB1803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color indexed="8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4" xfId="0" applyNumberFormat="1" applyFont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176" fontId="0" fillId="2" borderId="5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workbookViewId="0">
      <pane xSplit="7" topLeftCell="H1" activePane="topRight" state="frozen"/>
      <selection/>
      <selection pane="topRight" activeCell="I27" sqref="I27"/>
    </sheetView>
  </sheetViews>
  <sheetFormatPr defaultColWidth="9" defaultRowHeight="13.5"/>
  <cols>
    <col min="1" max="1" width="4.125" customWidth="1"/>
    <col min="2" max="2" width="15.625" customWidth="1"/>
    <col min="3" max="3" width="16.7583333333333" customWidth="1"/>
    <col min="4" max="4" width="9.625" customWidth="1"/>
    <col min="5" max="6" width="11.2583333333333" customWidth="1"/>
    <col min="7" max="7" width="12.5" customWidth="1"/>
    <col min="8" max="8" width="11.8166666666667" style="1" customWidth="1"/>
    <col min="9" max="9" width="14.1833333333333" style="1" customWidth="1"/>
    <col min="10" max="11" width="14.1833333333333" style="1" hidden="1" customWidth="1"/>
    <col min="12" max="12" width="14" hidden="1" customWidth="1"/>
    <col min="13" max="15" width="15.3666666666667" style="1" hidden="1" customWidth="1"/>
    <col min="16" max="17" width="15.3666666666667" style="1" customWidth="1"/>
    <col min="18" max="18" width="20.4583333333333" customWidth="1"/>
  </cols>
  <sheetData>
    <row r="1" ht="34.5" customHeight="1" spans="1:18">
      <c r="A1" s="2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3"/>
      <c r="M1" s="4"/>
      <c r="N1" s="4"/>
      <c r="O1" s="4"/>
      <c r="P1" s="4"/>
      <c r="Q1" s="4"/>
      <c r="R1" s="3"/>
    </row>
    <row r="2" ht="36" customHeight="1" spans="1:1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/>
      <c r="G2" s="5"/>
      <c r="H2" s="7" t="s">
        <v>6</v>
      </c>
      <c r="I2" s="7" t="s">
        <v>7</v>
      </c>
      <c r="J2" s="8" t="s">
        <v>8</v>
      </c>
      <c r="K2" s="8" t="s">
        <v>9</v>
      </c>
      <c r="L2" s="9" t="s">
        <v>10</v>
      </c>
      <c r="M2" s="10" t="s">
        <v>11</v>
      </c>
      <c r="N2" s="10" t="s">
        <v>12</v>
      </c>
      <c r="O2" s="10" t="s">
        <v>13</v>
      </c>
      <c r="P2" s="11" t="s">
        <v>14</v>
      </c>
      <c r="Q2" s="11" t="s">
        <v>15</v>
      </c>
      <c r="R2" s="12" t="s">
        <v>16</v>
      </c>
    </row>
    <row r="3" ht="21" customHeight="1" spans="1:18">
      <c r="A3" s="5"/>
      <c r="B3" s="13"/>
      <c r="C3" s="5"/>
      <c r="D3" s="5"/>
      <c r="E3" s="5" t="s">
        <v>17</v>
      </c>
      <c r="F3" s="5" t="s">
        <v>18</v>
      </c>
      <c r="G3" s="5" t="s">
        <v>19</v>
      </c>
      <c r="H3" s="14"/>
      <c r="I3" s="14"/>
      <c r="J3" s="15"/>
      <c r="K3" s="15"/>
      <c r="L3" s="16"/>
      <c r="M3" s="17"/>
      <c r="N3" s="17"/>
      <c r="O3" s="17"/>
      <c r="P3" s="18"/>
      <c r="Q3" s="18"/>
      <c r="R3" s="5"/>
    </row>
    <row r="4" ht="21" customHeight="1" spans="1:18">
      <c r="A4" s="5">
        <v>1</v>
      </c>
      <c r="B4" s="5" t="s">
        <v>20</v>
      </c>
      <c r="C4" s="12" t="s">
        <v>21</v>
      </c>
      <c r="D4" s="12" t="s">
        <v>22</v>
      </c>
      <c r="E4" s="5">
        <v>69.45</v>
      </c>
      <c r="F4" s="5">
        <v>19.62</v>
      </c>
      <c r="G4" s="5">
        <v>89.07</v>
      </c>
      <c r="H4" s="19">
        <v>5052</v>
      </c>
      <c r="I4" s="20">
        <f>H4*G4</f>
        <v>449981.64</v>
      </c>
      <c r="J4" s="21">
        <f>H4*0.9</f>
        <v>4546.8</v>
      </c>
      <c r="K4" s="21">
        <f>J4*G4</f>
        <v>404983.476</v>
      </c>
      <c r="L4" s="22">
        <f>J4*0.9</f>
        <v>4092.12</v>
      </c>
      <c r="M4" s="23">
        <f>L4*G4</f>
        <v>364485.1284</v>
      </c>
      <c r="N4" s="23">
        <f>ROUND(L4*0.9,2)</f>
        <v>3682.91</v>
      </c>
      <c r="O4" s="23">
        <f>N4*G4</f>
        <v>328036.7937</v>
      </c>
      <c r="P4" s="24">
        <f>N4*0.9</f>
        <v>3314.619</v>
      </c>
      <c r="Q4" s="24">
        <f>P4*G4</f>
        <v>295233.11433</v>
      </c>
      <c r="R4" s="5" t="s">
        <v>23</v>
      </c>
    </row>
    <row r="5" ht="21" customHeight="1" spans="1:18">
      <c r="A5" s="5">
        <v>2</v>
      </c>
      <c r="B5" s="5" t="s">
        <v>24</v>
      </c>
      <c r="C5" s="12" t="s">
        <v>21</v>
      </c>
      <c r="D5" s="12" t="s">
        <v>22</v>
      </c>
      <c r="E5" s="5">
        <v>69.45</v>
      </c>
      <c r="F5" s="5">
        <v>19.62</v>
      </c>
      <c r="G5" s="5">
        <v>89.07</v>
      </c>
      <c r="H5" s="19">
        <v>5052</v>
      </c>
      <c r="I5" s="20">
        <f>H5*G5</f>
        <v>449981.64</v>
      </c>
      <c r="J5" s="21">
        <f>H5*0.9</f>
        <v>4546.8</v>
      </c>
      <c r="K5" s="21">
        <f>J5*G5</f>
        <v>404983.476</v>
      </c>
      <c r="L5" s="22">
        <f>J5*0.9</f>
        <v>4092.12</v>
      </c>
      <c r="M5" s="23">
        <f>L5*G5</f>
        <v>364485.1284</v>
      </c>
      <c r="N5" s="23">
        <f>ROUND(L5*0.9,2)</f>
        <v>3682.91</v>
      </c>
      <c r="O5" s="23">
        <f>N5*G5</f>
        <v>328036.7937</v>
      </c>
      <c r="P5" s="24">
        <f>N5*0.9</f>
        <v>3314.619</v>
      </c>
      <c r="Q5" s="24">
        <f>P5*G5</f>
        <v>295233.11433</v>
      </c>
      <c r="R5" s="5" t="s">
        <v>23</v>
      </c>
    </row>
    <row r="6" ht="21" customHeight="1" spans="1:18">
      <c r="A6" s="5">
        <v>3</v>
      </c>
      <c r="B6" s="5" t="s">
        <v>25</v>
      </c>
      <c r="C6" s="12" t="s">
        <v>21</v>
      </c>
      <c r="D6" s="12" t="s">
        <v>22</v>
      </c>
      <c r="E6" s="5">
        <v>69.45</v>
      </c>
      <c r="F6" s="5">
        <v>19.62</v>
      </c>
      <c r="G6" s="5">
        <v>89.07</v>
      </c>
      <c r="H6" s="19">
        <v>5052</v>
      </c>
      <c r="I6" s="20">
        <f>H6*G6</f>
        <v>449981.64</v>
      </c>
      <c r="J6" s="21">
        <f>H6*0.9</f>
        <v>4546.8</v>
      </c>
      <c r="K6" s="21">
        <f>J6*G6</f>
        <v>404983.476</v>
      </c>
      <c r="L6" s="22">
        <f>J6*0.9</f>
        <v>4092.12</v>
      </c>
      <c r="M6" s="23">
        <f>L6*G6</f>
        <v>364485.1284</v>
      </c>
      <c r="N6" s="23">
        <f>ROUND(L6*0.9,2)</f>
        <v>3682.91</v>
      </c>
      <c r="O6" s="23">
        <f>N6*G6</f>
        <v>328036.7937</v>
      </c>
      <c r="P6" s="24">
        <f>N6*0.9</f>
        <v>3314.619</v>
      </c>
      <c r="Q6" s="24">
        <f>P6*G6</f>
        <v>295233.11433</v>
      </c>
      <c r="R6" s="5" t="s">
        <v>23</v>
      </c>
    </row>
    <row r="7" ht="21" customHeight="1" spans="1:18">
      <c r="A7" s="5">
        <v>4</v>
      </c>
      <c r="B7" s="5" t="s">
        <v>26</v>
      </c>
      <c r="C7" s="12" t="s">
        <v>21</v>
      </c>
      <c r="D7" s="12" t="s">
        <v>22</v>
      </c>
      <c r="E7" s="5">
        <v>76.62</v>
      </c>
      <c r="F7" s="5">
        <v>21.65</v>
      </c>
      <c r="G7" s="5">
        <v>98.27</v>
      </c>
      <c r="H7" s="25">
        <v>5082</v>
      </c>
      <c r="I7" s="20">
        <f>H7*G7</f>
        <v>499408.14</v>
      </c>
      <c r="J7" s="21">
        <f>H7*0.9</f>
        <v>4573.8</v>
      </c>
      <c r="K7" s="21">
        <f>J7*G7</f>
        <v>449467.326</v>
      </c>
      <c r="L7" s="22">
        <f>J7*0.9</f>
        <v>4116.42</v>
      </c>
      <c r="M7" s="23">
        <f>L7*G7</f>
        <v>404520.5934</v>
      </c>
      <c r="N7" s="23">
        <f>ROUND(L7*0.9,2)</f>
        <v>3704.78</v>
      </c>
      <c r="O7" s="23">
        <f>N7*G7</f>
        <v>364068.7306</v>
      </c>
      <c r="P7" s="24">
        <f>N7*0.9</f>
        <v>3334.302</v>
      </c>
      <c r="Q7" s="24">
        <f>P7*G7</f>
        <v>327661.85754</v>
      </c>
      <c r="R7" s="5" t="s">
        <v>23</v>
      </c>
    </row>
    <row r="8" ht="21" customHeight="1" spans="1:18">
      <c r="A8" s="5">
        <v>5</v>
      </c>
      <c r="B8" s="5" t="s">
        <v>27</v>
      </c>
      <c r="C8" s="12" t="s">
        <v>21</v>
      </c>
      <c r="D8" s="12" t="s">
        <v>22</v>
      </c>
      <c r="E8" s="5">
        <v>76.62</v>
      </c>
      <c r="F8" s="5">
        <v>21.65</v>
      </c>
      <c r="G8" s="5">
        <v>98.27</v>
      </c>
      <c r="H8" s="25">
        <v>5082</v>
      </c>
      <c r="I8" s="20">
        <f t="shared" ref="I8:I18" si="0">H8*G8</f>
        <v>499408.14</v>
      </c>
      <c r="J8" s="21">
        <f t="shared" ref="J8:J15" si="1">H8*0.9</f>
        <v>4573.8</v>
      </c>
      <c r="K8" s="21">
        <f t="shared" ref="K8:K15" si="2">J8*G8</f>
        <v>449467.326</v>
      </c>
      <c r="L8" s="22">
        <f t="shared" ref="L8:L15" si="3">J8*0.9</f>
        <v>4116.42</v>
      </c>
      <c r="M8" s="23">
        <f t="shared" ref="M8:M15" si="4">L8*G8</f>
        <v>404520.5934</v>
      </c>
      <c r="N8" s="23">
        <f t="shared" ref="N8:N15" si="5">ROUND(L8*0.9,2)</f>
        <v>3704.78</v>
      </c>
      <c r="O8" s="23">
        <f t="shared" ref="O8:O15" si="6">N8*G8</f>
        <v>364068.7306</v>
      </c>
      <c r="P8" s="24">
        <f>N8*0.9</f>
        <v>3334.302</v>
      </c>
      <c r="Q8" s="24">
        <f>P8*G8</f>
        <v>327661.85754</v>
      </c>
      <c r="R8" s="5" t="s">
        <v>23</v>
      </c>
    </row>
    <row r="9" ht="21" customHeight="1" spans="1:18">
      <c r="A9" s="5">
        <v>6</v>
      </c>
      <c r="B9" s="5" t="s">
        <v>28</v>
      </c>
      <c r="C9" s="12" t="s">
        <v>21</v>
      </c>
      <c r="D9" s="12" t="s">
        <v>22</v>
      </c>
      <c r="E9" s="5">
        <v>75.33</v>
      </c>
      <c r="F9" s="5">
        <v>21.28</v>
      </c>
      <c r="G9" s="5">
        <v>96.61</v>
      </c>
      <c r="H9" s="25">
        <v>5082</v>
      </c>
      <c r="I9" s="20">
        <f t="shared" si="0"/>
        <v>490972.02</v>
      </c>
      <c r="J9" s="21">
        <f t="shared" si="1"/>
        <v>4573.8</v>
      </c>
      <c r="K9" s="21">
        <f t="shared" si="2"/>
        <v>441874.818</v>
      </c>
      <c r="L9" s="22">
        <f t="shared" si="3"/>
        <v>4116.42</v>
      </c>
      <c r="M9" s="23">
        <f t="shared" si="4"/>
        <v>397687.3362</v>
      </c>
      <c r="N9" s="23">
        <f t="shared" si="5"/>
        <v>3704.78</v>
      </c>
      <c r="O9" s="23">
        <f t="shared" si="6"/>
        <v>357918.7958</v>
      </c>
      <c r="P9" s="24">
        <f>N9*0.9</f>
        <v>3334.302</v>
      </c>
      <c r="Q9" s="24">
        <f>P9*G9</f>
        <v>322126.91622</v>
      </c>
      <c r="R9" s="5" t="s">
        <v>23</v>
      </c>
    </row>
    <row r="10" ht="21" customHeight="1" spans="1:18">
      <c r="A10" s="5">
        <v>7</v>
      </c>
      <c r="B10" s="5" t="s">
        <v>29</v>
      </c>
      <c r="C10" s="12" t="s">
        <v>21</v>
      </c>
      <c r="D10" s="12" t="s">
        <v>22</v>
      </c>
      <c r="E10" s="5">
        <v>76.62</v>
      </c>
      <c r="F10" s="5">
        <v>21.65</v>
      </c>
      <c r="G10" s="5">
        <v>98.27</v>
      </c>
      <c r="H10" s="26">
        <v>5082</v>
      </c>
      <c r="I10" s="20">
        <f>H10*G10</f>
        <v>499408.14</v>
      </c>
      <c r="J10" s="21">
        <f>H10*0.9</f>
        <v>4573.8</v>
      </c>
      <c r="K10" s="21">
        <f>J10*G10</f>
        <v>449467.326</v>
      </c>
      <c r="L10" s="22">
        <f>J10*0.9</f>
        <v>4116.42</v>
      </c>
      <c r="M10" s="23">
        <f>L10*G10</f>
        <v>404520.5934</v>
      </c>
      <c r="N10" s="23">
        <f>ROUND(L10*0.9,2)</f>
        <v>3704.78</v>
      </c>
      <c r="O10" s="23">
        <f>N10*G10</f>
        <v>364068.7306</v>
      </c>
      <c r="P10" s="24">
        <f>N10*0.9</f>
        <v>3334.302</v>
      </c>
      <c r="Q10" s="24">
        <f>P10*G10</f>
        <v>327661.85754</v>
      </c>
      <c r="R10" s="5" t="s">
        <v>23</v>
      </c>
    </row>
    <row r="11" ht="21" customHeight="1" spans="1:18">
      <c r="A11" s="5">
        <v>8</v>
      </c>
      <c r="B11" s="5" t="s">
        <v>30</v>
      </c>
      <c r="C11" s="12" t="s">
        <v>21</v>
      </c>
      <c r="D11" s="12" t="s">
        <v>22</v>
      </c>
      <c r="E11" s="5">
        <v>76.62</v>
      </c>
      <c r="F11" s="5">
        <v>21.65</v>
      </c>
      <c r="G11" s="5">
        <v>98.27</v>
      </c>
      <c r="H11" s="19">
        <v>5082</v>
      </c>
      <c r="I11" s="20">
        <f>H11*G11</f>
        <v>499408.14</v>
      </c>
      <c r="J11" s="21">
        <f>H11*0.9</f>
        <v>4573.8</v>
      </c>
      <c r="K11" s="21">
        <f>J11*G11</f>
        <v>449467.326</v>
      </c>
      <c r="L11" s="22">
        <f>J11*0.9</f>
        <v>4116.42</v>
      </c>
      <c r="M11" s="23">
        <f>L11*G11</f>
        <v>404520.5934</v>
      </c>
      <c r="N11" s="23">
        <f>ROUND(L11*0.9,2)</f>
        <v>3704.78</v>
      </c>
      <c r="O11" s="23">
        <f>N11*G11</f>
        <v>364068.7306</v>
      </c>
      <c r="P11" s="24">
        <f>N11*0.9</f>
        <v>3334.302</v>
      </c>
      <c r="Q11" s="24">
        <f>P11*G11</f>
        <v>327661.85754</v>
      </c>
      <c r="R11" s="5" t="s">
        <v>23</v>
      </c>
    </row>
    <row r="12" ht="44.25" customHeight="1" spans="1:18">
      <c r="A12" s="13"/>
      <c r="B12" s="13"/>
      <c r="C12" s="13"/>
      <c r="D12" s="13"/>
      <c r="E12" s="13"/>
      <c r="F12" s="13"/>
      <c r="G12" s="27">
        <f>SUM(G4:G11)</f>
        <v>756.9</v>
      </c>
      <c r="H12" s="28"/>
      <c r="I12" s="28"/>
      <c r="J12" s="28"/>
      <c r="K12" s="28"/>
      <c r="L12" s="13"/>
      <c r="M12" s="29"/>
      <c r="N12" s="29"/>
      <c r="O12" s="29"/>
      <c r="P12" s="29"/>
      <c r="Q12" s="30">
        <f>SUM(Q4:Q11)</f>
        <v>2518473.68937</v>
      </c>
      <c r="R12" s="13"/>
    </row>
    <row r="13" customHeight="1" spans="1:18">
      <c r="B13" s="31"/>
      <c r="C13" s="31"/>
      <c r="D13" s="31"/>
      <c r="E13" s="31"/>
      <c r="F13" s="31"/>
      <c r="G13" s="31"/>
      <c r="H13" s="32"/>
      <c r="I13" s="32"/>
      <c r="J13" s="32"/>
      <c r="K13" s="32"/>
      <c r="L13" s="31"/>
      <c r="M13" s="32"/>
      <c r="N13" s="32"/>
      <c r="O13" s="32"/>
      <c r="P13" s="32"/>
      <c r="Q13" s="32"/>
      <c r="R13" s="31"/>
    </row>
    <row r="14" customHeight="1" spans="1:18">
      <c r="B14" s="3"/>
      <c r="C14" s="3"/>
      <c r="D14" s="3"/>
      <c r="E14" s="3"/>
      <c r="F14" s="3"/>
      <c r="G14" s="3"/>
      <c r="H14" s="4"/>
      <c r="I14" s="4"/>
      <c r="J14" s="4"/>
      <c r="K14" s="4"/>
      <c r="L14" s="3"/>
      <c r="M14" s="4"/>
      <c r="N14" s="4"/>
      <c r="O14" s="4"/>
      <c r="P14" s="4"/>
      <c r="Q14" s="4"/>
      <c r="R14" s="3"/>
    </row>
    <row r="15" customHeight="1" spans="1:18">
      <c r="B15" s="3"/>
      <c r="C15" s="3"/>
      <c r="D15" s="3"/>
      <c r="E15" s="3"/>
      <c r="F15" s="3"/>
      <c r="G15" s="3"/>
      <c r="H15" s="4"/>
      <c r="I15" s="4"/>
      <c r="J15" s="4"/>
      <c r="K15" s="4"/>
      <c r="L15" s="3"/>
      <c r="M15" s="4"/>
      <c r="N15" s="4"/>
      <c r="O15" s="4"/>
      <c r="P15" s="4"/>
      <c r="Q15" s="4"/>
      <c r="R15" s="3"/>
    </row>
    <row r="16" customHeight="1" spans="1:18">
      <c r="B16" s="3"/>
      <c r="C16" s="3"/>
      <c r="D16" s="3"/>
      <c r="E16" s="3"/>
      <c r="F16" s="3"/>
      <c r="G16" s="3"/>
      <c r="H16" s="4"/>
      <c r="I16" s="4"/>
      <c r="J16" s="4"/>
      <c r="K16" s="4"/>
      <c r="L16" s="3"/>
      <c r="M16" s="4"/>
      <c r="N16" s="4"/>
      <c r="O16" s="4"/>
      <c r="P16" s="4"/>
      <c r="Q16" s="4"/>
      <c r="R16" s="3"/>
    </row>
  </sheetData>
  <autoFilter xmlns:etc="http://www.wps.cn/officeDocument/2017/etCustomData" ref="A3:R12" etc:filterBottomFollowUsedRange="0">
    <extLst/>
  </autoFilter>
  <mergeCells count="18">
    <mergeCell ref="A1:R1"/>
    <mergeCell ref="E2:G2"/>
    <mergeCell ref="A2:A3"/>
    <mergeCell ref="B2:B3"/>
    <mergeCell ref="C2:C3"/>
    <mergeCell ref="D2:D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B13:R16"/>
  </mergeCells>
  <printOptions horizontalCentered="1"/>
  <pageMargins left="0.156944444444444" right="0.708661417322835" top="0.236111111111111" bottom="0.118055555555556" header="0.31496062992126" footer="0.31496062992126"/>
  <pageSetup paperSize="9" scale="6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张雪华</dc:creator>
  <cp:lastModifiedBy>珍淑</cp:lastModifiedBy>
  <dcterms:created xsi:type="dcterms:W3CDTF">2016-11-16T07:18:00Z</dcterms:created>
  <cp:lastPrinted>2025-04-16T01:51:00Z</cp:lastPrinted>
  <dcterms:modified xsi:type="dcterms:W3CDTF">2026-01-15T03:16:43Z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AAFDC8CAD9084BFAA3EF153475628340_13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