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601"/>
  </bookViews>
  <sheets>
    <sheet name="表决统计票" sheetId="8" r:id="rId1"/>
    <sheet name="表决统计票 (2)" sheetId="10" state="hidden" r:id="rId2"/>
    <sheet name="表决统计票 (分配二次)" sheetId="9" state="hidden" r:id="rId3"/>
  </sheets>
  <definedNames>
    <definedName name="_xlnm._FilterDatabase" localSheetId="0" hidden="1">表决统计票!$A$5:$N$31</definedName>
    <definedName name="_xlnm._FilterDatabase" localSheetId="1" hidden="1">'表决统计票 (2)'!$A$5:$O$36</definedName>
    <definedName name="_xlnm._FilterDatabase" localSheetId="2" hidden="1">'表决统计票 (分配二次)'!$A$5:$H$29</definedName>
    <definedName name="_xlnm.Print_Area" localSheetId="0">表决统计票!$A$1:$N$20</definedName>
    <definedName name="_xlnm.Print_Titles" localSheetId="0">表决统计票!$1:$5</definedName>
    <definedName name="_xlnm.Print_Area" localSheetId="2">'表决统计票 (分配二次)'!$A$1:$G$24</definedName>
    <definedName name="_xlnm.Print_Titles" localSheetId="2">'表决统计票 (分配二次)'!$1:$5</definedName>
    <definedName name="_xlnm.Print_Area" localSheetId="1">'表决统计票 (2)'!$A$1:$N$31</definedName>
    <definedName name="_xlnm.Print_Titles" localSheetId="1">'表决统计票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<sst xmlns="http://schemas.openxmlformats.org/spreadsheetml/2006/main" count="177" uniqueCount="99">
  <si>
    <t>择望精密金属（苏州）有限公司破产债权破产清算案</t>
  </si>
  <si>
    <r>
      <rPr>
        <b/>
        <sz val="18"/>
        <rFont val="宋体"/>
        <charset val="134"/>
      </rPr>
      <t>第一次债权人会议投票表决一览表</t>
    </r>
  </si>
  <si>
    <r>
      <rPr>
        <sz val="11"/>
        <rFont val="宋体"/>
        <charset val="134"/>
      </rPr>
      <t>单位：元人民币</t>
    </r>
  </si>
  <si>
    <r>
      <rPr>
        <sz val="11"/>
        <rFont val="宋体"/>
        <charset val="134"/>
      </rPr>
      <t>序号</t>
    </r>
  </si>
  <si>
    <r>
      <rPr>
        <sz val="12"/>
        <rFont val="宋体"/>
        <charset val="134"/>
      </rPr>
      <t>申报单位名称</t>
    </r>
  </si>
  <si>
    <r>
      <rPr>
        <sz val="12"/>
        <rFont val="宋体"/>
        <charset val="134"/>
      </rPr>
      <t>债权性质</t>
    </r>
  </si>
  <si>
    <r>
      <rPr>
        <sz val="12"/>
        <rFont val="宋体"/>
        <charset val="134"/>
      </rPr>
      <t>债权审定金额</t>
    </r>
  </si>
  <si>
    <r>
      <rPr>
        <b/>
        <sz val="10"/>
        <rFont val="宋体"/>
        <charset val="134"/>
      </rPr>
      <t>债权人会议表决规则表决结果</t>
    </r>
  </si>
  <si>
    <r>
      <rPr>
        <b/>
        <sz val="10"/>
        <rFont val="宋体"/>
        <charset val="134"/>
      </rPr>
      <t>破产财产管理方案表决结果</t>
    </r>
  </si>
  <si>
    <r>
      <rPr>
        <b/>
        <sz val="10"/>
        <rFont val="宋体"/>
        <charset val="134"/>
      </rPr>
      <t>破产财产变价方案表决结果</t>
    </r>
  </si>
  <si>
    <r>
      <rPr>
        <b/>
        <sz val="10"/>
        <rFont val="宋体"/>
        <charset val="134"/>
      </rPr>
      <t>破产财产分配方案表决结果</t>
    </r>
  </si>
  <si>
    <t>关于择望精密金属（苏州）有限公司管理人诉讼追收债务人股东未缴出资的议案表决结果</t>
  </si>
  <si>
    <r>
      <rPr>
        <sz val="12"/>
        <rFont val="宋体"/>
        <charset val="134"/>
      </rPr>
      <t>赞成</t>
    </r>
  </si>
  <si>
    <r>
      <rPr>
        <sz val="12"/>
        <rFont val="宋体"/>
        <charset val="134"/>
      </rPr>
      <t>反对</t>
    </r>
  </si>
  <si>
    <t>1</t>
  </si>
  <si>
    <t>国家税务总局苏州市吴中区税务局</t>
  </si>
  <si>
    <t>税收债权</t>
  </si>
  <si>
    <t>社保债权</t>
  </si>
  <si>
    <t>普通债权</t>
  </si>
  <si>
    <t>2</t>
  </si>
  <si>
    <t>苏州伟志水处理设备有限公司</t>
  </si>
  <si>
    <t>3</t>
  </si>
  <si>
    <t>苏州磐宇科技发展有限公司</t>
  </si>
  <si>
    <t>4</t>
  </si>
  <si>
    <t>苏州工业园区先恩机械有限公司</t>
  </si>
  <si>
    <t>5</t>
  </si>
  <si>
    <t>张善武</t>
  </si>
  <si>
    <t>6</t>
  </si>
  <si>
    <t>宁波恒骅金属表面处理科技有限公司</t>
  </si>
  <si>
    <t>7</t>
  </si>
  <si>
    <t>重庆威斯壮智能科技有限公司</t>
  </si>
  <si>
    <t>8</t>
  </si>
  <si>
    <t>苏州贝锴企业管理服务有限公司</t>
  </si>
  <si>
    <t>9</t>
  </si>
  <si>
    <t>江苏直讼律师事务所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</si>
  <si>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</si>
  <si>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t>无担保债权金额</t>
  </si>
  <si>
    <t>未投票债权人</t>
  </si>
  <si>
    <t>投赞成票债权人</t>
  </si>
  <si>
    <t>投反对票债权人</t>
  </si>
  <si>
    <t>无担保债权投票金额</t>
  </si>
  <si>
    <t>昆山市肥鱼团膳有限公司破产清算案</t>
  </si>
  <si>
    <t>第一次债权人会议投票表决一览表</t>
  </si>
  <si>
    <t>单位：元人民币</t>
  </si>
  <si>
    <t>序号</t>
  </si>
  <si>
    <t>申报单位名称</t>
  </si>
  <si>
    <t>债权性质</t>
  </si>
  <si>
    <t>债权审定金额</t>
  </si>
  <si>
    <t>债权人会议表决规则表决结果</t>
  </si>
  <si>
    <t>破产财产管理方案表决结果</t>
  </si>
  <si>
    <t>破产财产变价方案表决结果</t>
  </si>
  <si>
    <t>破产财产分配方案表决结果</t>
  </si>
  <si>
    <t>关于追究股东出资及股东清算配合责任的议案表决结果</t>
  </si>
  <si>
    <t>赞成</t>
  </si>
  <si>
    <t>反对</t>
  </si>
  <si>
    <t>江苏东大舟律师事务所</t>
  </si>
  <si>
    <t>昆山开发区吾爱粮芯机面店</t>
  </si>
  <si>
    <t>苏州梓豪食品有限公司</t>
  </si>
  <si>
    <t>昆山市玉山镇鑫味森商行</t>
  </si>
  <si>
    <t>昆山市保时杰机械有限公司</t>
  </si>
  <si>
    <t>国家税务总局昆山市税务局</t>
  </si>
  <si>
    <t>社保债权+普通债权</t>
  </si>
  <si>
    <t>昆山市闽安机械工程有限公司</t>
  </si>
  <si>
    <t>昆山市玉山镇车翔副食品批发部</t>
  </si>
  <si>
    <t>溧阳市食锦居餐饮有限公司</t>
  </si>
  <si>
    <t>10</t>
  </si>
  <si>
    <t>李大顺</t>
  </si>
  <si>
    <t>11</t>
  </si>
  <si>
    <t>胡志光</t>
  </si>
  <si>
    <t>12</t>
  </si>
  <si>
    <t>昆山琨要华餐饮服务有限公司</t>
  </si>
  <si>
    <t>13</t>
  </si>
  <si>
    <t>昆山市张浦镇华洋电脑设计室</t>
  </si>
  <si>
    <t>14</t>
  </si>
  <si>
    <t>郑立堂</t>
  </si>
  <si>
    <t>15</t>
  </si>
  <si>
    <t>王彬</t>
  </si>
  <si>
    <t>16</t>
  </si>
  <si>
    <t>舒城云辉物业有限公司</t>
  </si>
  <si>
    <t>17</t>
  </si>
  <si>
    <t>魏辉平</t>
  </si>
  <si>
    <t>18</t>
  </si>
  <si>
    <t>北京盈科（昆山）律师事务所</t>
  </si>
  <si>
    <t>合    计</t>
  </si>
  <si>
    <t>社保债权22969.15元</t>
  </si>
  <si>
    <t xml:space="preserve"> </t>
  </si>
  <si>
    <t>苏州旺成利鞋业有限公司破产清算案</t>
  </si>
  <si>
    <t>第一次债权人会议投票表决一览表(破产财产分配方案)二次</t>
  </si>
  <si>
    <t>弃权</t>
  </si>
  <si>
    <t>吴江市双诚鞋材厂</t>
  </si>
  <si>
    <t>苏州辉献伟鞋业股份有限公司</t>
  </si>
  <si>
    <t>中国建设银行股份有限公司苏州工业园区支行</t>
  </si>
  <si>
    <t>中国工商银行股份有限公司苏州长三角一体化示范区分行</t>
  </si>
  <si>
    <t>中国农业银行股份有限公司苏州长三角一体化示范区分行</t>
  </si>
  <si>
    <t>王林燕</t>
  </si>
  <si>
    <t>吴江明峰聚氨酯制品有限公司</t>
  </si>
  <si>
    <t>苏州市盛百茂鞋材有限公司</t>
  </si>
  <si>
    <t>桐乡市卓美彩印包装有限公司</t>
  </si>
  <si>
    <t>苏州市昇泰鞋材有限公司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</si>
</sst>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b/>
      <sz val="22"/>
      <name val="Times New Roman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0" applyNumberFormat="0" applyAlignment="0" applyProtection="0">
      <alignment vertical="center"/>
    </xf>
    <xf numFmtId="0" fontId="31" fillId="4" borderId="31" applyNumberFormat="0" applyAlignment="0" applyProtection="0">
      <alignment vertical="center"/>
    </xf>
    <xf numFmtId="0" fontId="32" fillId="4" borderId="30" applyNumberFormat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3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3" fontId="3" fillId="0" borderId="14" xfId="0" applyNumberFormat="1" applyFont="1" applyFill="1" applyBorder="1">
      <alignment vertical="center"/>
    </xf>
    <xf numFmtId="43" fontId="1" fillId="0" borderId="14" xfId="0" applyNumberFormat="1" applyFont="1" applyFill="1" applyBorder="1" applyAlignment="1">
      <alignment horizontal="right" vertical="center"/>
    </xf>
    <xf numFmtId="43" fontId="1" fillId="0" borderId="15" xfId="0" applyNumberFormat="1" applyFont="1" applyFill="1" applyBorder="1" applyAlignment="1">
      <alignment horizontal="right" vertical="center"/>
    </xf>
    <xf numFmtId="10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>
      <alignment vertical="center"/>
    </xf>
    <xf numFmtId="0" fontId="1" fillId="0" borderId="16" xfId="0" applyFont="1" applyFill="1" applyBorder="1">
      <alignment vertical="center"/>
    </xf>
    <xf numFmtId="43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right" vertical="center"/>
    </xf>
    <xf numFmtId="43" fontId="1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3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43" fontId="0" fillId="0" borderId="10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/>
    </xf>
    <xf numFmtId="43" fontId="0" fillId="0" borderId="9" xfId="0" applyNumberFormat="1" applyFont="1" applyFill="1" applyBorder="1" applyAlignment="1">
      <alignment horizontal="right" vertical="center"/>
    </xf>
    <xf numFmtId="43" fontId="0" fillId="0" borderId="1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43" fontId="0" fillId="0" borderId="9" xfId="0" applyNumberFormat="1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3" fontId="0" fillId="0" borderId="20" xfId="0" applyNumberFormat="1" applyFont="1" applyFill="1" applyBorder="1">
      <alignment vertical="center"/>
    </xf>
    <xf numFmtId="43" fontId="0" fillId="0" borderId="20" xfId="0" applyNumberFormat="1" applyFont="1" applyFill="1" applyBorder="1" applyAlignment="1">
      <alignment horizontal="right" vertical="center"/>
    </xf>
    <xf numFmtId="43" fontId="0" fillId="0" borderId="21" xfId="0" applyNumberFormat="1" applyFont="1" applyFill="1" applyBorder="1" applyAlignment="1">
      <alignment horizontal="right" vertical="center"/>
    </xf>
    <xf numFmtId="43" fontId="0" fillId="0" borderId="0" xfId="0" applyNumberFormat="1" applyFont="1" applyFill="1">
      <alignment vertical="center"/>
    </xf>
    <xf numFmtId="43" fontId="0" fillId="0" borderId="0" xfId="0" applyNumberFormat="1" applyFont="1" applyFill="1" applyAlignment="1">
      <alignment horizontal="right" vertical="center"/>
    </xf>
    <xf numFmtId="43" fontId="0" fillId="0" borderId="0" xfId="0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0" fontId="1" fillId="0" borderId="0" xfId="3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3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49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right" vertical="center"/>
    </xf>
    <xf numFmtId="43" fontId="16" fillId="0" borderId="0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3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43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center" vertical="center"/>
    </xf>
    <xf numFmtId="4" fontId="12" fillId="0" borderId="2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right" vertical="center"/>
    </xf>
    <xf numFmtId="0" fontId="11" fillId="0" borderId="0" xfId="0" applyNumberFormat="1" applyFont="1" applyFill="1" applyAlignment="1">
      <alignment horizontal="center" vertical="center"/>
    </xf>
    <xf numFmtId="10" fontId="11" fillId="0" borderId="0" xfId="3" applyNumberFormat="1" applyFont="1" applyFill="1" applyAlignment="1">
      <alignment horizontal="center" vertical="center"/>
    </xf>
    <xf numFmtId="43" fontId="10" fillId="0" borderId="0" xfId="0" applyNumberFormat="1" applyFont="1" applyFill="1" applyAlignment="1">
      <alignment horizontal="right" vertical="center"/>
    </xf>
    <xf numFmtId="9" fontId="10" fillId="0" borderId="0" xfId="3" applyFont="1" applyFill="1" applyAlignment="1">
      <alignment horizontal="center" vertical="center"/>
    </xf>
    <xf numFmtId="43" fontId="11" fillId="0" borderId="0" xfId="0" applyNumberFormat="1" applyFont="1" applyFill="1" applyAlignment="1">
      <alignment horizontal="center" vertical="center"/>
    </xf>
    <xf numFmtId="43" fontId="10" fillId="0" borderId="0" xfId="3" applyNumberFormat="1" applyFont="1" applyFill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未申报债权_21" xfId="49"/>
    <cellStyle name="常规_工资_1" xfId="50"/>
    <cellStyle name="千位分隔 12" xfId="51"/>
    <cellStyle name="常规_税金_1" xfId="52"/>
    <cellStyle name="常规 2 2 3" xfId="53"/>
    <cellStyle name="常规 3 2" xfId="54"/>
    <cellStyle name="差_普通债权" xfId="55"/>
    <cellStyle name="常规 10" xfId="56"/>
    <cellStyle name="常规 17" xfId="57"/>
    <cellStyle name="常规 2" xfId="58"/>
    <cellStyle name="常规 3" xfId="59"/>
    <cellStyle name="常规 4" xfId="60"/>
    <cellStyle name="常规 5" xfId="61"/>
    <cellStyle name="常规 7" xfId="62"/>
    <cellStyle name="好_普通债权" xfId="63"/>
    <cellStyle name="千位分隔 2" xfId="64"/>
    <cellStyle name="千位分隔 8" xfId="65"/>
    <cellStyle name="常规_普通债权_31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view="pageBreakPreview" zoomScale="55" zoomScaleNormal="100" workbookViewId="0">
      <pane ySplit="5" topLeftCell="A13" activePane="bottomLeft" state="frozen"/>
      <selection/>
      <selection pane="bottomLeft" activeCell="D22" sqref="D22"/>
    </sheetView>
  </sheetViews>
  <sheetFormatPr defaultColWidth="13.125" defaultRowHeight="15.6"/>
  <cols>
    <col min="1" max="1" width="5.7" style="86" customWidth="1"/>
    <col min="2" max="2" width="45.7" style="81" customWidth="1"/>
    <col min="3" max="3" width="20.7" style="80" customWidth="1"/>
    <col min="4" max="4" width="20.7" style="87" customWidth="1"/>
    <col min="5" max="5" width="20.7" style="80" customWidth="1"/>
    <col min="6" max="6" width="20.7" style="85" customWidth="1"/>
    <col min="7" max="14" width="20.7" style="80" customWidth="1"/>
    <col min="15" max="16384" width="13.125" style="80"/>
  </cols>
  <sheetData>
    <row r="1" ht="60" customHeight="1" spans="1:14">
      <c r="A1" s="8" t="s">
        <v>0</v>
      </c>
      <c r="B1" s="88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35" customHeight="1" spans="1:14">
      <c r="A2" s="90" t="s">
        <v>1</v>
      </c>
      <c r="B2" s="90"/>
      <c r="C2" s="90"/>
      <c r="D2" s="91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ht="35" customHeight="1" spans="1:14">
      <c r="A3" s="92"/>
      <c r="B3" s="93"/>
      <c r="C3" s="92"/>
      <c r="D3" s="94"/>
      <c r="E3" s="92"/>
      <c r="F3" s="95"/>
      <c r="G3" s="92"/>
      <c r="H3" s="92"/>
      <c r="I3" s="92"/>
      <c r="J3" s="92"/>
      <c r="K3" s="92"/>
      <c r="L3" s="96"/>
      <c r="M3" s="97"/>
      <c r="N3" s="96" t="s">
        <v>2</v>
      </c>
    </row>
    <row r="4" s="80" customFormat="1" ht="40" customHeight="1" spans="1:14">
      <c r="A4" s="98" t="s">
        <v>3</v>
      </c>
      <c r="B4" s="99" t="s">
        <v>4</v>
      </c>
      <c r="C4" s="99" t="s">
        <v>5</v>
      </c>
      <c r="D4" s="99" t="s">
        <v>6</v>
      </c>
      <c r="E4" s="100" t="s">
        <v>7</v>
      </c>
      <c r="F4" s="101"/>
      <c r="G4" s="100" t="s">
        <v>8</v>
      </c>
      <c r="H4" s="101"/>
      <c r="I4" s="100" t="s">
        <v>9</v>
      </c>
      <c r="J4" s="101"/>
      <c r="K4" s="102" t="s">
        <v>10</v>
      </c>
      <c r="L4" s="102"/>
      <c r="M4" s="50" t="s">
        <v>11</v>
      </c>
      <c r="N4" s="103"/>
    </row>
    <row r="5" s="81" customFormat="1" ht="40" customHeight="1" spans="1:14">
      <c r="A5" s="104"/>
      <c r="B5" s="105"/>
      <c r="C5" s="105"/>
      <c r="D5" s="105"/>
      <c r="E5" s="105" t="s">
        <v>12</v>
      </c>
      <c r="F5" s="106" t="s">
        <v>13</v>
      </c>
      <c r="G5" s="105" t="s">
        <v>12</v>
      </c>
      <c r="H5" s="106" t="s">
        <v>13</v>
      </c>
      <c r="I5" s="105" t="s">
        <v>12</v>
      </c>
      <c r="J5" s="106" t="s">
        <v>13</v>
      </c>
      <c r="K5" s="105" t="s">
        <v>12</v>
      </c>
      <c r="L5" s="105" t="s">
        <v>13</v>
      </c>
      <c r="M5" s="105" t="s">
        <v>12</v>
      </c>
      <c r="N5" s="107" t="s">
        <v>13</v>
      </c>
    </row>
    <row r="6" s="81" customFormat="1" ht="50" customHeight="1" spans="1:14">
      <c r="A6" s="108" t="s">
        <v>14</v>
      </c>
      <c r="B6" s="109" t="s">
        <v>15</v>
      </c>
      <c r="C6" s="60" t="s">
        <v>16</v>
      </c>
      <c r="D6" s="110">
        <v>687966.97</v>
      </c>
      <c r="E6" s="110">
        <v>687966.97</v>
      </c>
      <c r="F6" s="111"/>
      <c r="G6" s="110">
        <v>687966.97</v>
      </c>
      <c r="H6" s="111"/>
      <c r="I6" s="110">
        <v>687966.97</v>
      </c>
      <c r="J6" s="111"/>
      <c r="K6" s="110">
        <v>687966.97</v>
      </c>
      <c r="L6" s="111"/>
      <c r="M6" s="110">
        <v>687966.97</v>
      </c>
      <c r="N6" s="112"/>
    </row>
    <row r="7" s="81" customFormat="1" ht="50" customHeight="1" spans="1:14">
      <c r="A7" s="108"/>
      <c r="B7" s="109"/>
      <c r="C7" s="60" t="s">
        <v>17</v>
      </c>
      <c r="D7" s="113">
        <v>149507.83</v>
      </c>
      <c r="E7" s="113">
        <v>149507.83</v>
      </c>
      <c r="F7" s="111"/>
      <c r="G7" s="113">
        <v>149507.83</v>
      </c>
      <c r="H7" s="111"/>
      <c r="I7" s="113">
        <v>149507.83</v>
      </c>
      <c r="J7" s="111"/>
      <c r="K7" s="113">
        <v>149507.83</v>
      </c>
      <c r="L7" s="111"/>
      <c r="M7" s="113">
        <v>149507.83</v>
      </c>
      <c r="N7" s="112"/>
    </row>
    <row r="8" s="81" customFormat="1" ht="50" customHeight="1" spans="1:14">
      <c r="A8" s="114"/>
      <c r="B8" s="115"/>
      <c r="C8" s="60" t="s">
        <v>18</v>
      </c>
      <c r="D8" s="110">
        <v>190549.53</v>
      </c>
      <c r="E8" s="110">
        <v>190549.53</v>
      </c>
      <c r="F8" s="111"/>
      <c r="G8" s="110">
        <v>190549.53</v>
      </c>
      <c r="H8" s="111"/>
      <c r="I8" s="110">
        <v>190549.53</v>
      </c>
      <c r="J8" s="111"/>
      <c r="K8" s="110">
        <v>190549.53</v>
      </c>
      <c r="L8" s="111"/>
      <c r="M8" s="110">
        <v>190549.53</v>
      </c>
      <c r="N8" s="112"/>
    </row>
    <row r="9" s="81" customFormat="1" ht="50" customHeight="1" spans="1:14">
      <c r="A9" s="114" t="s">
        <v>19</v>
      </c>
      <c r="B9" s="60" t="s">
        <v>20</v>
      </c>
      <c r="C9" s="60" t="s">
        <v>18</v>
      </c>
      <c r="D9" s="113">
        <v>31809.88</v>
      </c>
      <c r="E9" s="113">
        <v>31809.88</v>
      </c>
      <c r="F9" s="111"/>
      <c r="G9" s="113">
        <v>31809.88</v>
      </c>
      <c r="H9" s="111"/>
      <c r="I9" s="113">
        <v>31809.88</v>
      </c>
      <c r="J9" s="111"/>
      <c r="K9" s="113">
        <v>31809.88</v>
      </c>
      <c r="L9" s="111"/>
      <c r="M9" s="113">
        <v>31809.88</v>
      </c>
      <c r="N9" s="112"/>
    </row>
    <row r="10" s="81" customFormat="1" ht="50" customHeight="1" spans="1:14">
      <c r="A10" s="114" t="s">
        <v>21</v>
      </c>
      <c r="B10" s="60" t="s">
        <v>22</v>
      </c>
      <c r="C10" s="60" t="s">
        <v>18</v>
      </c>
      <c r="D10" s="110">
        <v>193900.31</v>
      </c>
      <c r="E10" s="110">
        <v>193900.31</v>
      </c>
      <c r="F10" s="111"/>
      <c r="G10" s="110">
        <v>193900.31</v>
      </c>
      <c r="H10" s="111"/>
      <c r="I10" s="110">
        <v>193900.31</v>
      </c>
      <c r="J10" s="111"/>
      <c r="K10" s="110">
        <v>193900.31</v>
      </c>
      <c r="L10" s="111"/>
      <c r="M10" s="110">
        <v>193900.31</v>
      </c>
      <c r="N10" s="112"/>
    </row>
    <row r="11" s="81" customFormat="1" ht="50" customHeight="1" spans="1:14">
      <c r="A11" s="114" t="s">
        <v>23</v>
      </c>
      <c r="B11" s="60" t="s">
        <v>24</v>
      </c>
      <c r="C11" s="60" t="s">
        <v>18</v>
      </c>
      <c r="D11" s="110">
        <v>29507</v>
      </c>
      <c r="E11" s="110">
        <v>29507</v>
      </c>
      <c r="F11" s="111"/>
      <c r="G11" s="110">
        <v>29507</v>
      </c>
      <c r="H11" s="111"/>
      <c r="I11" s="110">
        <v>29507</v>
      </c>
      <c r="J11" s="111"/>
      <c r="K11" s="110">
        <v>29507</v>
      </c>
      <c r="L11" s="111"/>
      <c r="M11" s="110">
        <v>29507</v>
      </c>
      <c r="N11" s="112"/>
    </row>
    <row r="12" s="81" customFormat="1" ht="50" customHeight="1" spans="1:14">
      <c r="A12" s="114" t="s">
        <v>25</v>
      </c>
      <c r="B12" s="60" t="s">
        <v>26</v>
      </c>
      <c r="C12" s="60" t="s">
        <v>18</v>
      </c>
      <c r="D12" s="110">
        <v>63338</v>
      </c>
      <c r="E12" s="110">
        <v>63338</v>
      </c>
      <c r="F12" s="111"/>
      <c r="G12" s="110">
        <v>63338</v>
      </c>
      <c r="H12" s="111"/>
      <c r="I12" s="110">
        <v>63338</v>
      </c>
      <c r="J12" s="111"/>
      <c r="K12" s="110">
        <v>63338</v>
      </c>
      <c r="L12" s="111"/>
      <c r="M12" s="110">
        <v>63338</v>
      </c>
      <c r="N12" s="112"/>
    </row>
    <row r="13" s="81" customFormat="1" ht="50" customHeight="1" spans="1:14">
      <c r="A13" s="114" t="s">
        <v>27</v>
      </c>
      <c r="B13" s="60" t="s">
        <v>28</v>
      </c>
      <c r="C13" s="60" t="s">
        <v>18</v>
      </c>
      <c r="D13" s="110">
        <v>14783</v>
      </c>
      <c r="E13" s="110">
        <v>14783</v>
      </c>
      <c r="F13" s="111"/>
      <c r="G13" s="110">
        <v>14783</v>
      </c>
      <c r="H13" s="111"/>
      <c r="I13" s="110">
        <v>14783</v>
      </c>
      <c r="J13" s="111"/>
      <c r="K13" s="110">
        <v>14783</v>
      </c>
      <c r="L13" s="111"/>
      <c r="M13" s="110">
        <v>14783</v>
      </c>
      <c r="N13" s="112"/>
    </row>
    <row r="14" s="81" customFormat="1" ht="50" customHeight="1" spans="1:14">
      <c r="A14" s="114" t="s">
        <v>29</v>
      </c>
      <c r="B14" s="60" t="s">
        <v>30</v>
      </c>
      <c r="C14" s="60" t="s">
        <v>18</v>
      </c>
      <c r="D14" s="110">
        <v>356514.83</v>
      </c>
      <c r="E14" s="110">
        <v>356514.83</v>
      </c>
      <c r="F14" s="111"/>
      <c r="G14" s="110">
        <v>356514.83</v>
      </c>
      <c r="H14" s="111"/>
      <c r="I14" s="110">
        <v>356514.83</v>
      </c>
      <c r="J14" s="111"/>
      <c r="K14" s="110">
        <v>356514.83</v>
      </c>
      <c r="L14" s="111"/>
      <c r="M14" s="110">
        <v>356514.83</v>
      </c>
      <c r="N14" s="112"/>
    </row>
    <row r="15" s="81" customFormat="1" ht="50" customHeight="1" spans="1:14">
      <c r="A15" s="114" t="s">
        <v>31</v>
      </c>
      <c r="B15" s="60" t="s">
        <v>32</v>
      </c>
      <c r="C15" s="60" t="s">
        <v>18</v>
      </c>
      <c r="D15" s="110">
        <v>43681.34</v>
      </c>
      <c r="E15" s="110">
        <v>43681.34</v>
      </c>
      <c r="F15" s="111"/>
      <c r="G15" s="110">
        <v>43681.34</v>
      </c>
      <c r="H15" s="111"/>
      <c r="I15" s="110">
        <v>43681.34</v>
      </c>
      <c r="J15" s="111"/>
      <c r="K15" s="110">
        <v>43681.34</v>
      </c>
      <c r="L15" s="111"/>
      <c r="M15" s="110">
        <v>43681.34</v>
      </c>
      <c r="N15" s="112"/>
    </row>
    <row r="16" s="81" customFormat="1" ht="50" customHeight="1" spans="1:14">
      <c r="A16" s="114" t="s">
        <v>33</v>
      </c>
      <c r="B16" s="60" t="s">
        <v>34</v>
      </c>
      <c r="C16" s="60" t="s">
        <v>18</v>
      </c>
      <c r="D16" s="110">
        <v>17000</v>
      </c>
      <c r="E16" s="110">
        <v>17000</v>
      </c>
      <c r="F16" s="111"/>
      <c r="G16" s="110">
        <v>17000</v>
      </c>
      <c r="H16" s="111"/>
      <c r="I16" s="110">
        <v>17000</v>
      </c>
      <c r="J16" s="111"/>
      <c r="K16" s="110">
        <v>17000</v>
      </c>
      <c r="L16" s="111"/>
      <c r="M16" s="110"/>
      <c r="N16" s="112">
        <v>17000</v>
      </c>
    </row>
    <row r="17" s="81" customFormat="1" ht="50" customHeight="1" spans="1:14">
      <c r="A17" s="114"/>
      <c r="B17" s="60"/>
      <c r="C17" s="60"/>
      <c r="D17" s="110"/>
      <c r="E17" s="110"/>
      <c r="F17" s="111"/>
      <c r="G17" s="110"/>
      <c r="H17" s="111"/>
      <c r="I17" s="110"/>
      <c r="J17" s="111"/>
      <c r="K17" s="110"/>
      <c r="L17" s="111"/>
      <c r="M17" s="110"/>
      <c r="N17" s="112"/>
    </row>
    <row r="18" s="81" customFormat="1" ht="50" customHeight="1" spans="1:14">
      <c r="A18" s="114"/>
      <c r="B18" s="60"/>
      <c r="C18" s="60"/>
      <c r="D18" s="110"/>
      <c r="E18" s="110"/>
      <c r="F18" s="111"/>
      <c r="G18" s="110"/>
      <c r="H18" s="111"/>
      <c r="I18" s="110"/>
      <c r="J18" s="111"/>
      <c r="K18" s="110"/>
      <c r="L18" s="111"/>
      <c r="M18" s="110"/>
      <c r="N18" s="112"/>
    </row>
    <row r="19" s="81" customFormat="1" ht="50" customHeight="1" spans="1:14">
      <c r="A19" s="104"/>
      <c r="B19" s="60"/>
      <c r="C19" s="116"/>
      <c r="D19" s="110"/>
      <c r="E19" s="110"/>
      <c r="F19" s="117"/>
      <c r="G19" s="110"/>
      <c r="H19" s="118"/>
      <c r="I19" s="110"/>
      <c r="J19" s="118"/>
      <c r="K19" s="110"/>
      <c r="L19" s="119"/>
      <c r="M19" s="110"/>
      <c r="N19" s="120"/>
    </row>
    <row r="20" s="82" customFormat="1" ht="55" customHeight="1" spans="1:14">
      <c r="A20" s="121" t="s">
        <v>35</v>
      </c>
      <c r="B20" s="122"/>
      <c r="C20" s="122"/>
      <c r="D20" s="123">
        <f>SUM(D6:D19)</f>
        <v>1778558.69</v>
      </c>
      <c r="E20" s="123">
        <f t="shared" ref="E20:P20" si="0">SUM(E6:E19)</f>
        <v>1778558.69</v>
      </c>
      <c r="F20" s="123">
        <f t="shared" si="0"/>
        <v>0</v>
      </c>
      <c r="G20" s="123">
        <f t="shared" si="0"/>
        <v>1778558.69</v>
      </c>
      <c r="H20" s="123">
        <f t="shared" si="0"/>
        <v>0</v>
      </c>
      <c r="I20" s="123">
        <f t="shared" si="0"/>
        <v>1778558.69</v>
      </c>
      <c r="J20" s="123">
        <f t="shared" si="0"/>
        <v>0</v>
      </c>
      <c r="K20" s="123">
        <f t="shared" si="0"/>
        <v>1778558.69</v>
      </c>
      <c r="L20" s="123">
        <f t="shared" si="0"/>
        <v>0</v>
      </c>
      <c r="M20" s="123">
        <f t="shared" si="0"/>
        <v>1761558.69</v>
      </c>
      <c r="N20" s="124">
        <f t="shared" si="0"/>
        <v>17000</v>
      </c>
    </row>
    <row r="21" s="83" customFormat="1" ht="30" customHeight="1" spans="1:14">
      <c r="C21" s="125" t="s">
        <v>36</v>
      </c>
      <c r="D21" s="126">
        <f>SUM(D8:D19)</f>
        <v>941083.89</v>
      </c>
      <c r="E21" s="126">
        <f t="shared" ref="E21:N21" si="1">SUM(E8:E19)</f>
        <v>941083.89</v>
      </c>
      <c r="F21" s="126">
        <f t="shared" si="1"/>
        <v>0</v>
      </c>
      <c r="G21" s="126">
        <f t="shared" si="1"/>
        <v>941083.89</v>
      </c>
      <c r="H21" s="126">
        <f t="shared" si="1"/>
        <v>0</v>
      </c>
      <c r="I21" s="126">
        <f t="shared" si="1"/>
        <v>941083.89</v>
      </c>
      <c r="J21" s="126">
        <f t="shared" si="1"/>
        <v>0</v>
      </c>
      <c r="K21" s="126">
        <f t="shared" si="1"/>
        <v>941083.89</v>
      </c>
      <c r="L21" s="126">
        <f t="shared" si="1"/>
        <v>0</v>
      </c>
      <c r="M21" s="126">
        <f t="shared" si="1"/>
        <v>924083.89</v>
      </c>
      <c r="N21" s="126">
        <f t="shared" si="1"/>
        <v>17000</v>
      </c>
    </row>
    <row r="22" s="83" customFormat="1" ht="30" customHeight="1" spans="1:14"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="84" customFormat="1" ht="30" customHeight="1" spans="1:14">
      <c r="B23" s="41" t="s">
        <v>37</v>
      </c>
      <c r="D23" s="127"/>
      <c r="E23" s="81"/>
      <c r="F23" s="128"/>
      <c r="G23" s="81"/>
      <c r="H23" s="128"/>
      <c r="I23" s="128"/>
      <c r="J23" s="128"/>
      <c r="K23" s="81"/>
      <c r="L23" s="128"/>
      <c r="M23" s="128"/>
      <c r="N23" s="81"/>
    </row>
    <row r="24" s="84" customFormat="1" ht="30" customHeight="1" spans="1:14">
      <c r="B24" s="41" t="s">
        <v>38</v>
      </c>
      <c r="D24" s="129"/>
      <c r="E24" s="130">
        <v>9</v>
      </c>
      <c r="F24" s="128">
        <f>E24/9</f>
        <v>1</v>
      </c>
      <c r="G24" s="130">
        <v>9</v>
      </c>
      <c r="H24" s="128">
        <f>G24/9</f>
        <v>1</v>
      </c>
      <c r="I24" s="130">
        <v>9</v>
      </c>
      <c r="J24" s="128">
        <f>I24/9</f>
        <v>1</v>
      </c>
      <c r="K24" s="130">
        <v>9</v>
      </c>
      <c r="L24" s="128">
        <f>K24/9</f>
        <v>1</v>
      </c>
      <c r="M24" s="130">
        <v>8</v>
      </c>
      <c r="N24" s="131">
        <f>M24/9</f>
        <v>0.888888888888889</v>
      </c>
    </row>
    <row r="25" s="84" customFormat="1" ht="30" customHeight="1" spans="1:14">
      <c r="B25" s="41" t="s">
        <v>39</v>
      </c>
      <c r="D25" s="129"/>
      <c r="E25" s="130">
        <v>0</v>
      </c>
      <c r="F25" s="128">
        <f>E25/9</f>
        <v>0</v>
      </c>
      <c r="G25" s="130">
        <v>0</v>
      </c>
      <c r="H25" s="128">
        <f>G25/9</f>
        <v>0</v>
      </c>
      <c r="I25" s="130">
        <v>0</v>
      </c>
      <c r="J25" s="128">
        <f>I25/9</f>
        <v>0</v>
      </c>
      <c r="K25" s="130">
        <v>0</v>
      </c>
      <c r="L25" s="128">
        <f>K25/9</f>
        <v>0</v>
      </c>
      <c r="M25" s="130">
        <v>1</v>
      </c>
      <c r="N25" s="131">
        <f>M25/9</f>
        <v>0.111111111111111</v>
      </c>
    </row>
    <row r="26" s="84" customFormat="1" ht="30" customHeight="1" spans="1:14">
      <c r="B26" s="41" t="s">
        <v>40</v>
      </c>
      <c r="D26" s="127"/>
      <c r="E26" s="126">
        <f t="shared" ref="E26:I26" si="2">E21</f>
        <v>941083.89</v>
      </c>
      <c r="F26" s="128">
        <f>E26/D21</f>
        <v>1</v>
      </c>
      <c r="G26" s="126">
        <f t="shared" si="2"/>
        <v>941083.89</v>
      </c>
      <c r="H26" s="128">
        <f>G26/D21</f>
        <v>1</v>
      </c>
      <c r="I26" s="126">
        <f t="shared" si="2"/>
        <v>941083.89</v>
      </c>
      <c r="J26" s="128">
        <f>I26/D21</f>
        <v>1</v>
      </c>
      <c r="K26" s="126">
        <f>K21</f>
        <v>941083.89</v>
      </c>
      <c r="L26" s="128">
        <f>K26/D21</f>
        <v>1</v>
      </c>
      <c r="M26" s="126">
        <f>M21</f>
        <v>924083.89</v>
      </c>
      <c r="N26" s="131">
        <f>M26/D21</f>
        <v>0.98193572307353</v>
      </c>
    </row>
    <row r="27" spans="1:14">
      <c r="D27" s="132"/>
      <c r="E27" s="85"/>
      <c r="G27" s="85"/>
      <c r="H27" s="85"/>
      <c r="I27" s="85"/>
      <c r="J27" s="85"/>
      <c r="K27" s="133"/>
      <c r="L27" s="85"/>
      <c r="M27" s="85"/>
    </row>
    <row r="28" s="85" customFormat="1" spans="1:14">
      <c r="B28" s="134"/>
      <c r="D28" s="132"/>
      <c r="E28" s="135"/>
    </row>
    <row r="29" s="85" customFormat="1" spans="1:14">
      <c r="B29" s="134"/>
      <c r="D29" s="132"/>
      <c r="E29" s="135"/>
    </row>
    <row r="30" spans="1:14">
      <c r="E30" s="85"/>
    </row>
    <row r="31" spans="1:14">
      <c r="E31" s="85"/>
    </row>
  </sheetData>
  <autoFilter xmlns:etc="http://www.wps.cn/officeDocument/2017/etCustomData" ref="A5:N31" etc:filterBottomFollowUsedRange="0">
    <extLst/>
  </autoFilter>
  <mergeCells count="14">
    <mergeCell ref="A1:N1"/>
    <mergeCell ref="A2:N2"/>
    <mergeCell ref="E4:F4"/>
    <mergeCell ref="G4:H4"/>
    <mergeCell ref="I4:J4"/>
    <mergeCell ref="K4:L4"/>
    <mergeCell ref="M4:N4"/>
    <mergeCell ref="A20:C20"/>
    <mergeCell ref="A4:A5"/>
    <mergeCell ref="A6:A8"/>
    <mergeCell ref="B4:B5"/>
    <mergeCell ref="B6:B8"/>
    <mergeCell ref="C4:C5"/>
    <mergeCell ref="D4:D5"/>
  </mergeCells>
  <conditionalFormatting sqref="B9">
    <cfRule type="duplicateValues" dxfId="0" priority="2" stopIfTrue="1"/>
    <cfRule type="duplicateValues" dxfId="0" priority="3"/>
  </conditionalFormatting>
  <conditionalFormatting sqref="B19">
    <cfRule type="duplicateValues" dxfId="0" priority="10"/>
    <cfRule type="duplicateValues" dxfId="0" priority="11" stopIfTrue="1"/>
  </conditionalFormatting>
  <conditionalFormatting sqref="B10:B13">
    <cfRule type="duplicateValues" dxfId="0" priority="4" stopIfTrue="1"/>
  </conditionalFormatting>
  <conditionalFormatting sqref="B1:B5 B10:B1048576">
    <cfRule type="duplicateValues" dxfId="0" priority="5"/>
  </conditionalFormatting>
  <conditionalFormatting sqref="B3:B5 B21:B1048576">
    <cfRule type="duplicateValues" dxfId="0" priority="26"/>
  </conditionalFormatting>
  <dataValidations count="1">
    <dataValidation type="textLength" operator="greaterThan" allowBlank="1" showInputMessage="1" showErrorMessage="1" errorTitle="您正在试图改变公式" error="您正在试图改变公式，合计会自动计算。" sqref="N6 D7:E7 G7 I7 K7 M7:N7 N8 D9:E9 G9 I9 K9 M9:N9 N10:N18">
      <formula1>0</formula1>
    </dataValidation>
  </dataValidations>
  <pageMargins left="0.31496062992126" right="0.31496062992126" top="0.156944444444444" bottom="0.0784722222222222" header="0.118110236220472" footer="0.0393700787401575"/>
  <pageSetup paperSize="9" scale="44" fitToHeight="0" orientation="landscape"/>
  <headerFooter/>
  <rowBreaks count="1" manualBreakCount="1">
    <brk id="2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view="pageBreakPreview" zoomScale="70" zoomScaleNormal="100" workbookViewId="0">
      <pane ySplit="5" topLeftCell="A21" activePane="bottomLeft" state="frozen"/>
      <selection/>
      <selection pane="bottomLeft" activeCell="M20" sqref="M20"/>
    </sheetView>
  </sheetViews>
  <sheetFormatPr defaultColWidth="13.125" defaultRowHeight="12"/>
  <cols>
    <col min="1" max="1" width="4.125" style="5" customWidth="1"/>
    <col min="2" max="2" width="31.25" style="1" customWidth="1"/>
    <col min="3" max="3" width="10.2833333333333" style="1" customWidth="1"/>
    <col min="4" max="4" width="18" style="6" customWidth="1"/>
    <col min="5" max="5" width="15.7" style="7" customWidth="1"/>
    <col min="6" max="6" width="15.7" style="4" customWidth="1"/>
    <col min="7" max="14" width="15.7" style="7" customWidth="1"/>
    <col min="15" max="15" width="16.2" style="7" customWidth="1"/>
    <col min="16" max="16384" width="13.125" style="7"/>
  </cols>
  <sheetData>
    <row r="1" ht="60" customHeight="1" spans="1:15">
      <c r="A1" s="8" t="s">
        <v>41</v>
      </c>
      <c r="B1" s="8"/>
      <c r="C1" s="8"/>
      <c r="D1" s="8"/>
      <c r="E1" s="8"/>
      <c r="F1" s="42"/>
      <c r="G1" s="8"/>
      <c r="H1" s="8"/>
      <c r="I1" s="8"/>
      <c r="J1" s="8"/>
      <c r="K1" s="8"/>
      <c r="L1" s="8"/>
      <c r="M1" s="8"/>
      <c r="N1" s="8"/>
    </row>
    <row r="2" ht="35" customHeight="1" spans="1:15">
      <c r="A2" s="9" t="s">
        <v>42</v>
      </c>
      <c r="B2" s="9"/>
      <c r="C2" s="9"/>
      <c r="D2" s="9"/>
      <c r="E2" s="9"/>
      <c r="F2" s="43"/>
      <c r="G2" s="9"/>
      <c r="H2" s="9"/>
      <c r="I2" s="9"/>
      <c r="J2" s="9"/>
      <c r="K2" s="9"/>
      <c r="L2" s="9"/>
      <c r="M2" s="9"/>
      <c r="N2" s="9"/>
    </row>
    <row r="3" ht="35" customHeight="1" spans="1:15">
      <c r="A3" s="44"/>
      <c r="B3" s="44"/>
      <c r="C3" s="44"/>
      <c r="D3" s="44"/>
      <c r="E3" s="44"/>
      <c r="F3" s="45"/>
      <c r="G3" s="44"/>
      <c r="H3" s="44"/>
      <c r="I3" s="44"/>
      <c r="J3" s="44"/>
      <c r="K3" s="44"/>
      <c r="L3" s="44"/>
      <c r="M3" s="44"/>
      <c r="N3" s="46" t="s">
        <v>43</v>
      </c>
    </row>
    <row r="4" s="1" customFormat="1" ht="40" customHeight="1" spans="1:15">
      <c r="A4" s="12" t="s">
        <v>44</v>
      </c>
      <c r="B4" s="47" t="s">
        <v>45</v>
      </c>
      <c r="C4" s="47" t="s">
        <v>46</v>
      </c>
      <c r="D4" s="47" t="s">
        <v>47</v>
      </c>
      <c r="E4" s="48" t="s">
        <v>48</v>
      </c>
      <c r="F4" s="49"/>
      <c r="G4" s="50" t="s">
        <v>49</v>
      </c>
      <c r="H4" s="51"/>
      <c r="I4" s="48" t="s">
        <v>50</v>
      </c>
      <c r="J4" s="49"/>
      <c r="K4" s="14" t="s">
        <v>51</v>
      </c>
      <c r="L4" s="15"/>
      <c r="M4" s="14" t="s">
        <v>52</v>
      </c>
      <c r="N4" s="16"/>
    </row>
    <row r="5" s="38" customFormat="1" ht="40" customHeight="1" spans="1:15">
      <c r="A5" s="52"/>
      <c r="B5" s="53"/>
      <c r="C5" s="53"/>
      <c r="D5" s="53"/>
      <c r="E5" s="53" t="s">
        <v>53</v>
      </c>
      <c r="F5" s="54" t="s">
        <v>54</v>
      </c>
      <c r="G5" s="53" t="s">
        <v>53</v>
      </c>
      <c r="H5" s="54" t="s">
        <v>54</v>
      </c>
      <c r="I5" s="53" t="s">
        <v>53</v>
      </c>
      <c r="J5" s="54" t="s">
        <v>54</v>
      </c>
      <c r="K5" s="53" t="s">
        <v>53</v>
      </c>
      <c r="L5" s="54" t="s">
        <v>54</v>
      </c>
      <c r="M5" s="53" t="s">
        <v>53</v>
      </c>
      <c r="N5" s="55" t="s">
        <v>54</v>
      </c>
    </row>
    <row r="6" s="38" customFormat="1" ht="50" customHeight="1" spans="1:15">
      <c r="A6" s="52" t="s">
        <v>14</v>
      </c>
      <c r="B6" s="56" t="s">
        <v>55</v>
      </c>
      <c r="C6" s="53" t="s">
        <v>18</v>
      </c>
      <c r="D6" s="54">
        <v>20000</v>
      </c>
      <c r="E6" s="54">
        <v>20000</v>
      </c>
      <c r="F6" s="54"/>
      <c r="G6" s="54">
        <v>20000</v>
      </c>
      <c r="H6" s="54"/>
      <c r="I6" s="54">
        <v>20000</v>
      </c>
      <c r="J6" s="54"/>
      <c r="K6" s="54">
        <v>20000</v>
      </c>
      <c r="L6" s="54"/>
      <c r="M6" s="54">
        <v>20000</v>
      </c>
      <c r="N6" s="57"/>
      <c r="O6" s="58"/>
    </row>
    <row r="7" s="38" customFormat="1" ht="50" customHeight="1" spans="1:15">
      <c r="A7" s="52" t="s">
        <v>19</v>
      </c>
      <c r="B7" s="56" t="s">
        <v>56</v>
      </c>
      <c r="C7" s="53" t="s">
        <v>18</v>
      </c>
      <c r="D7" s="54">
        <v>43073</v>
      </c>
      <c r="E7" s="54">
        <v>43073</v>
      </c>
      <c r="F7" s="54"/>
      <c r="G7" s="54">
        <v>43073</v>
      </c>
      <c r="H7" s="54"/>
      <c r="I7" s="54">
        <v>43073</v>
      </c>
      <c r="J7" s="54"/>
      <c r="K7" s="54">
        <v>43073</v>
      </c>
      <c r="L7" s="54"/>
      <c r="M7" s="54">
        <v>43073</v>
      </c>
      <c r="N7" s="57"/>
      <c r="O7" s="59"/>
    </row>
    <row r="8" s="39" customFormat="1" ht="50" customHeight="1" spans="1:15">
      <c r="A8" s="52" t="s">
        <v>21</v>
      </c>
      <c r="B8" s="56" t="s">
        <v>57</v>
      </c>
      <c r="C8" s="53" t="s">
        <v>18</v>
      </c>
      <c r="D8" s="54">
        <v>440042</v>
      </c>
      <c r="E8" s="54">
        <v>440042</v>
      </c>
      <c r="F8" s="54"/>
      <c r="G8" s="54">
        <v>440042</v>
      </c>
      <c r="H8" s="54"/>
      <c r="I8" s="54">
        <v>440042</v>
      </c>
      <c r="J8" s="54"/>
      <c r="K8" s="54">
        <v>440042</v>
      </c>
      <c r="L8" s="54"/>
      <c r="M8" s="54">
        <v>440042</v>
      </c>
      <c r="N8" s="57"/>
      <c r="O8" s="59"/>
    </row>
    <row r="9" s="38" customFormat="1" ht="50" customHeight="1" spans="1:15">
      <c r="A9" s="52" t="s">
        <v>23</v>
      </c>
      <c r="B9" s="56" t="s">
        <v>58</v>
      </c>
      <c r="C9" s="53" t="s">
        <v>18</v>
      </c>
      <c r="D9" s="54">
        <v>40647</v>
      </c>
      <c r="E9" s="54">
        <v>40647</v>
      </c>
      <c r="F9" s="54"/>
      <c r="G9" s="54">
        <v>40647</v>
      </c>
      <c r="H9" s="54"/>
      <c r="I9" s="54">
        <v>40647</v>
      </c>
      <c r="J9" s="54"/>
      <c r="K9" s="54">
        <v>40647</v>
      </c>
      <c r="L9" s="54"/>
      <c r="M9" s="54">
        <v>40647</v>
      </c>
      <c r="N9" s="57"/>
      <c r="O9" s="59"/>
    </row>
    <row r="10" s="38" customFormat="1" ht="50" customHeight="1" spans="1:15">
      <c r="A10" s="52" t="s">
        <v>25</v>
      </c>
      <c r="B10" s="56" t="s">
        <v>59</v>
      </c>
      <c r="C10" s="53" t="s">
        <v>18</v>
      </c>
      <c r="D10" s="54">
        <v>31861</v>
      </c>
      <c r="E10" s="54">
        <v>31861</v>
      </c>
      <c r="F10" s="54"/>
      <c r="G10" s="54">
        <v>31861</v>
      </c>
      <c r="H10" s="54"/>
      <c r="I10" s="54">
        <v>31861</v>
      </c>
      <c r="J10" s="54"/>
      <c r="K10" s="54">
        <v>31861</v>
      </c>
      <c r="L10" s="54"/>
      <c r="M10" s="54">
        <v>31861</v>
      </c>
      <c r="N10" s="57"/>
      <c r="O10" s="59"/>
    </row>
    <row r="11" s="38" customFormat="1" ht="50" customHeight="1" spans="1:15">
      <c r="A11" s="52" t="s">
        <v>27</v>
      </c>
      <c r="B11" s="56" t="s">
        <v>60</v>
      </c>
      <c r="C11" s="60" t="s">
        <v>61</v>
      </c>
      <c r="D11" s="54">
        <v>23739.11</v>
      </c>
      <c r="E11" s="54">
        <v>23739.11</v>
      </c>
      <c r="F11" s="54"/>
      <c r="G11" s="54">
        <v>23739.11</v>
      </c>
      <c r="H11" s="54"/>
      <c r="I11" s="54">
        <v>23739.11</v>
      </c>
      <c r="J11" s="54"/>
      <c r="K11" s="54">
        <v>23739.11</v>
      </c>
      <c r="L11" s="54"/>
      <c r="M11" s="54">
        <v>23739.11</v>
      </c>
      <c r="N11" s="57"/>
      <c r="O11" s="59"/>
    </row>
    <row r="12" s="38" customFormat="1" ht="50" customHeight="1" spans="1:15">
      <c r="A12" s="52" t="s">
        <v>29</v>
      </c>
      <c r="B12" s="56" t="s">
        <v>62</v>
      </c>
      <c r="C12" s="53" t="s">
        <v>18</v>
      </c>
      <c r="D12" s="54">
        <v>1022173</v>
      </c>
      <c r="E12" s="54">
        <v>1022173</v>
      </c>
      <c r="F12" s="54"/>
      <c r="G12" s="54">
        <v>1022173</v>
      </c>
      <c r="H12" s="54"/>
      <c r="I12" s="54">
        <v>1022173</v>
      </c>
      <c r="J12" s="54"/>
      <c r="K12" s="54">
        <v>1022173</v>
      </c>
      <c r="L12" s="54"/>
      <c r="M12" s="54">
        <v>1022173</v>
      </c>
      <c r="N12" s="57"/>
      <c r="O12" s="61"/>
    </row>
    <row r="13" s="38" customFormat="1" ht="50" customHeight="1" spans="1:15">
      <c r="A13" s="52" t="s">
        <v>31</v>
      </c>
      <c r="B13" s="56" t="s">
        <v>63</v>
      </c>
      <c r="C13" s="53" t="s">
        <v>18</v>
      </c>
      <c r="D13" s="54">
        <v>40406</v>
      </c>
      <c r="E13" s="54">
        <v>40406</v>
      </c>
      <c r="F13" s="54"/>
      <c r="G13" s="54">
        <v>40406</v>
      </c>
      <c r="H13" s="54"/>
      <c r="I13" s="54">
        <v>40406</v>
      </c>
      <c r="J13" s="54"/>
      <c r="K13" s="54">
        <v>40406</v>
      </c>
      <c r="L13" s="54"/>
      <c r="M13" s="54">
        <v>40406</v>
      </c>
      <c r="N13" s="57"/>
      <c r="O13" s="59"/>
    </row>
    <row r="14" s="38" customFormat="1" ht="50" customHeight="1" spans="1:15">
      <c r="A14" s="52" t="s">
        <v>33</v>
      </c>
      <c r="B14" s="56" t="s">
        <v>64</v>
      </c>
      <c r="C14" s="53" t="s">
        <v>18</v>
      </c>
      <c r="D14" s="54">
        <v>2234873</v>
      </c>
      <c r="E14" s="54">
        <v>2234873</v>
      </c>
      <c r="F14" s="54"/>
      <c r="G14" s="54">
        <v>2234873</v>
      </c>
      <c r="H14" s="54"/>
      <c r="I14" s="54">
        <v>2234873</v>
      </c>
      <c r="J14" s="54"/>
      <c r="K14" s="54">
        <v>2234873</v>
      </c>
      <c r="L14" s="54"/>
      <c r="M14" s="54">
        <v>2234873</v>
      </c>
      <c r="N14" s="57"/>
      <c r="O14" s="59"/>
    </row>
    <row r="15" s="38" customFormat="1" ht="50" customHeight="1" spans="1:15">
      <c r="A15" s="52" t="s">
        <v>65</v>
      </c>
      <c r="B15" s="56" t="s">
        <v>66</v>
      </c>
      <c r="C15" s="53" t="s">
        <v>18</v>
      </c>
      <c r="D15" s="54">
        <v>712174</v>
      </c>
      <c r="E15" s="54">
        <v>712174</v>
      </c>
      <c r="F15" s="54"/>
      <c r="G15" s="54">
        <v>712174</v>
      </c>
      <c r="H15" s="54"/>
      <c r="I15" s="54">
        <v>712174</v>
      </c>
      <c r="J15" s="54"/>
      <c r="K15" s="54">
        <v>712174</v>
      </c>
      <c r="L15" s="54"/>
      <c r="M15" s="54">
        <v>712174</v>
      </c>
      <c r="N15" s="57"/>
      <c r="O15" s="59"/>
    </row>
    <row r="16" s="38" customFormat="1" ht="50" customHeight="1" spans="1:15">
      <c r="A16" s="52" t="s">
        <v>67</v>
      </c>
      <c r="B16" s="56" t="s">
        <v>68</v>
      </c>
      <c r="C16" s="53" t="s">
        <v>18</v>
      </c>
      <c r="D16" s="54">
        <v>560680</v>
      </c>
      <c r="E16" s="54">
        <v>560680</v>
      </c>
      <c r="F16" s="54"/>
      <c r="G16" s="54">
        <v>560680</v>
      </c>
      <c r="H16" s="54"/>
      <c r="I16" s="54">
        <v>560680</v>
      </c>
      <c r="J16" s="54"/>
      <c r="K16" s="54">
        <v>560680</v>
      </c>
      <c r="L16" s="54"/>
      <c r="M16" s="54">
        <v>560680</v>
      </c>
      <c r="N16" s="57"/>
      <c r="O16" s="59"/>
    </row>
    <row r="17" s="40" customFormat="1" ht="55" customHeight="1" spans="1:14">
      <c r="A17" s="52" t="s">
        <v>69</v>
      </c>
      <c r="B17" s="62" t="s">
        <v>70</v>
      </c>
      <c r="C17" s="53" t="s">
        <v>18</v>
      </c>
      <c r="D17" s="63">
        <v>161101</v>
      </c>
      <c r="E17" s="63">
        <v>161101</v>
      </c>
      <c r="F17" s="63"/>
      <c r="G17" s="63">
        <v>161101</v>
      </c>
      <c r="H17" s="63"/>
      <c r="I17" s="63">
        <v>161101</v>
      </c>
      <c r="J17" s="63"/>
      <c r="K17" s="63">
        <v>161101</v>
      </c>
      <c r="L17" s="63"/>
      <c r="M17" s="63">
        <v>161101</v>
      </c>
      <c r="N17" s="64"/>
    </row>
    <row r="18" s="40" customFormat="1" ht="55" customHeight="1" spans="1:14">
      <c r="A18" s="52" t="s">
        <v>71</v>
      </c>
      <c r="B18" s="62" t="s">
        <v>72</v>
      </c>
      <c r="C18" s="53" t="s">
        <v>18</v>
      </c>
      <c r="D18" s="63">
        <v>4418.2</v>
      </c>
      <c r="E18" s="63">
        <v>4418.2</v>
      </c>
      <c r="F18" s="63"/>
      <c r="G18" s="63">
        <v>4418.2</v>
      </c>
      <c r="H18" s="63"/>
      <c r="I18" s="63">
        <v>4418.2</v>
      </c>
      <c r="J18" s="63"/>
      <c r="K18" s="63">
        <v>4418.2</v>
      </c>
      <c r="L18" s="63"/>
      <c r="M18" s="63">
        <v>4418.2</v>
      </c>
      <c r="N18" s="64"/>
    </row>
    <row r="19" s="40" customFormat="1" ht="55" customHeight="1" spans="1:14">
      <c r="A19" s="52" t="s">
        <v>73</v>
      </c>
      <c r="B19" s="62" t="s">
        <v>74</v>
      </c>
      <c r="C19" s="53" t="s">
        <v>18</v>
      </c>
      <c r="D19" s="63">
        <v>332705</v>
      </c>
      <c r="E19" s="63">
        <v>332705</v>
      </c>
      <c r="F19" s="63"/>
      <c r="G19" s="63">
        <v>332705</v>
      </c>
      <c r="H19" s="63"/>
      <c r="I19" s="63">
        <v>332705</v>
      </c>
      <c r="J19" s="63"/>
      <c r="K19" s="63">
        <v>332705</v>
      </c>
      <c r="L19" s="63"/>
      <c r="M19" s="63">
        <v>332705</v>
      </c>
      <c r="N19" s="64"/>
    </row>
    <row r="20" s="40" customFormat="1" ht="55" customHeight="1" spans="1:14">
      <c r="A20" s="52" t="s">
        <v>75</v>
      </c>
      <c r="B20" s="62" t="s">
        <v>76</v>
      </c>
      <c r="C20" s="53" t="s">
        <v>18</v>
      </c>
      <c r="D20" s="63">
        <v>191848</v>
      </c>
      <c r="E20" s="63">
        <v>191848</v>
      </c>
      <c r="F20" s="63"/>
      <c r="G20" s="63">
        <v>191848</v>
      </c>
      <c r="H20" s="63"/>
      <c r="I20" s="63">
        <v>191848</v>
      </c>
      <c r="J20" s="63"/>
      <c r="K20" s="63">
        <v>191848</v>
      </c>
      <c r="L20" s="63"/>
      <c r="M20" s="63">
        <v>191848</v>
      </c>
      <c r="N20" s="64"/>
    </row>
    <row r="21" s="40" customFormat="1" ht="55" customHeight="1" spans="1:14">
      <c r="A21" s="52" t="s">
        <v>77</v>
      </c>
      <c r="B21" s="62" t="s">
        <v>78</v>
      </c>
      <c r="C21" s="53" t="s">
        <v>18</v>
      </c>
      <c r="D21" s="63">
        <v>36324.66</v>
      </c>
      <c r="E21" s="63">
        <v>36324.66</v>
      </c>
      <c r="F21" s="63"/>
      <c r="G21" s="63">
        <v>36324.66</v>
      </c>
      <c r="H21" s="63"/>
      <c r="I21" s="63">
        <v>36324.66</v>
      </c>
      <c r="J21" s="63"/>
      <c r="K21" s="63">
        <v>36324.66</v>
      </c>
      <c r="L21" s="63"/>
      <c r="M21" s="63">
        <v>36324.66</v>
      </c>
      <c r="N21" s="64"/>
    </row>
    <row r="22" s="40" customFormat="1" ht="55" customHeight="1" spans="1:14">
      <c r="A22" s="52" t="s">
        <v>79</v>
      </c>
      <c r="B22" s="62" t="s">
        <v>80</v>
      </c>
      <c r="C22" s="53" t="s">
        <v>18</v>
      </c>
      <c r="D22" s="63">
        <v>2036848</v>
      </c>
      <c r="E22" s="63">
        <v>2036848</v>
      </c>
      <c r="F22" s="63"/>
      <c r="G22" s="63">
        <v>2036848</v>
      </c>
      <c r="H22" s="63"/>
      <c r="I22" s="63">
        <v>2036848</v>
      </c>
      <c r="J22" s="63"/>
      <c r="K22" s="63">
        <v>2036848</v>
      </c>
      <c r="L22" s="63"/>
      <c r="M22" s="63">
        <v>2036848</v>
      </c>
      <c r="N22" s="64"/>
    </row>
    <row r="23" s="40" customFormat="1" ht="55" customHeight="1" spans="1:14">
      <c r="A23" s="52" t="s">
        <v>81</v>
      </c>
      <c r="B23" s="62" t="s">
        <v>82</v>
      </c>
      <c r="C23" s="53" t="s">
        <v>18</v>
      </c>
      <c r="D23" s="63">
        <v>202555.2</v>
      </c>
      <c r="E23" s="63">
        <v>202555.2</v>
      </c>
      <c r="F23" s="63"/>
      <c r="G23" s="63"/>
      <c r="H23" s="63">
        <v>202555.2</v>
      </c>
      <c r="I23" s="63">
        <v>202555.2</v>
      </c>
      <c r="J23" s="63"/>
      <c r="K23" s="63">
        <v>202555.2</v>
      </c>
      <c r="L23" s="63"/>
      <c r="M23" s="63">
        <v>202555.2</v>
      </c>
      <c r="N23" s="64"/>
    </row>
    <row r="24" s="40" customFormat="1" ht="55" customHeight="1" spans="1:14">
      <c r="A24" s="65"/>
      <c r="B24" s="53"/>
      <c r="C24" s="66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4"/>
    </row>
    <row r="25" s="40" customFormat="1" ht="55" customHeight="1" spans="1:14">
      <c r="A25" s="67" t="s">
        <v>83</v>
      </c>
      <c r="B25" s="68"/>
      <c r="C25" s="69"/>
      <c r="D25" s="70">
        <f t="shared" ref="D25:N25" si="0">SUM(D6:D24)</f>
        <v>8135468.17</v>
      </c>
      <c r="E25" s="70">
        <f t="shared" si="0"/>
        <v>8135468.17</v>
      </c>
      <c r="F25" s="70">
        <f t="shared" si="0"/>
        <v>0</v>
      </c>
      <c r="G25" s="70">
        <f t="shared" si="0"/>
        <v>7932912.97</v>
      </c>
      <c r="H25" s="70">
        <f t="shared" si="0"/>
        <v>202555.2</v>
      </c>
      <c r="I25" s="70">
        <f t="shared" si="0"/>
        <v>8135468.17</v>
      </c>
      <c r="J25" s="70">
        <f t="shared" si="0"/>
        <v>0</v>
      </c>
      <c r="K25" s="70">
        <f t="shared" si="0"/>
        <v>8135468.17</v>
      </c>
      <c r="L25" s="70">
        <f t="shared" si="0"/>
        <v>0</v>
      </c>
      <c r="M25" s="70">
        <f t="shared" si="0"/>
        <v>8135468.17</v>
      </c>
      <c r="N25" s="71">
        <f t="shared" si="0"/>
        <v>0</v>
      </c>
    </row>
    <row r="26" s="40" customFormat="1" ht="20" hidden="1" customHeight="1" spans="1:14">
      <c r="A26" s="38"/>
      <c r="B26" s="38"/>
      <c r="C26" s="72"/>
      <c r="D26" s="73">
        <f>D25-22969.15</f>
        <v>8112499.02</v>
      </c>
      <c r="E26" s="73">
        <f>E25-22969.15</f>
        <v>8112499.02</v>
      </c>
      <c r="F26" s="74" t="s">
        <v>84</v>
      </c>
      <c r="G26" s="74"/>
      <c r="H26" s="73"/>
      <c r="I26" s="73"/>
      <c r="J26" s="73"/>
      <c r="K26" s="73"/>
      <c r="L26" s="73"/>
      <c r="M26" s="73"/>
      <c r="N26" s="73"/>
    </row>
    <row r="27" s="41" customFormat="1" ht="25" hidden="1" customHeight="1" spans="1:14">
      <c r="E27" s="75">
        <f>E25/D25</f>
        <v>1</v>
      </c>
      <c r="F27" s="75">
        <f>F25/D25</f>
        <v>0</v>
      </c>
      <c r="G27" s="75">
        <f>G25/D25</f>
        <v>0.975102207301734</v>
      </c>
      <c r="H27" s="75">
        <f>H25/D25</f>
        <v>0.0248977926982658</v>
      </c>
      <c r="I27" s="75">
        <f>I25/D25</f>
        <v>1</v>
      </c>
      <c r="J27" s="75">
        <f>J25/D25</f>
        <v>0</v>
      </c>
      <c r="K27" s="75">
        <f>K25/D25</f>
        <v>1</v>
      </c>
      <c r="L27" s="75">
        <f>L25/D25</f>
        <v>0</v>
      </c>
      <c r="M27" s="75">
        <f>M25/D25</f>
        <v>1</v>
      </c>
      <c r="N27" s="75">
        <f>N25/D25</f>
        <v>0</v>
      </c>
    </row>
    <row r="28" s="41" customFormat="1" ht="25" hidden="1" customHeight="1" spans="1:14">
      <c r="B28" s="41" t="s">
        <v>37</v>
      </c>
      <c r="D28" s="41" t="s">
        <v>85</v>
      </c>
      <c r="E28" s="41">
        <v>2</v>
      </c>
      <c r="F28" s="75">
        <f>E28/20</f>
        <v>0.1</v>
      </c>
      <c r="G28" s="41">
        <v>2</v>
      </c>
      <c r="H28" s="75">
        <f>G28/20</f>
        <v>0.1</v>
      </c>
      <c r="I28" s="41">
        <v>2</v>
      </c>
      <c r="J28" s="75">
        <f>I28/20</f>
        <v>0.1</v>
      </c>
      <c r="K28" s="41">
        <v>2</v>
      </c>
      <c r="L28" s="75">
        <f>K28/20</f>
        <v>0.1</v>
      </c>
      <c r="M28" s="41">
        <v>2</v>
      </c>
      <c r="N28" s="75">
        <f>M28/20</f>
        <v>0.1</v>
      </c>
    </row>
    <row r="29" s="41" customFormat="1" ht="25" hidden="1" customHeight="1" spans="1:14">
      <c r="B29" s="41" t="s">
        <v>38</v>
      </c>
      <c r="D29" s="76"/>
      <c r="E29" s="76">
        <v>18</v>
      </c>
      <c r="F29" s="75">
        <f>E29/20</f>
        <v>0.9</v>
      </c>
      <c r="G29" s="76">
        <v>17</v>
      </c>
      <c r="H29" s="75">
        <f>G29/20</f>
        <v>0.85</v>
      </c>
      <c r="I29" s="76">
        <v>18</v>
      </c>
      <c r="J29" s="75">
        <f>I29/20</f>
        <v>0.9</v>
      </c>
      <c r="K29" s="76">
        <v>18</v>
      </c>
      <c r="L29" s="75">
        <f>K29/20</f>
        <v>0.9</v>
      </c>
      <c r="M29" s="76">
        <v>18</v>
      </c>
      <c r="N29" s="75">
        <f>M29/20</f>
        <v>0.9</v>
      </c>
    </row>
    <row r="30" s="41" customFormat="1" ht="25" hidden="1" customHeight="1" spans="1:14">
      <c r="B30" s="41" t="s">
        <v>39</v>
      </c>
      <c r="D30" s="76"/>
      <c r="E30" s="76">
        <v>0</v>
      </c>
      <c r="F30" s="75">
        <f>E30/20</f>
        <v>0</v>
      </c>
      <c r="G30" s="76">
        <v>1</v>
      </c>
      <c r="H30" s="75">
        <f>G30/20</f>
        <v>0.05</v>
      </c>
      <c r="I30" s="76">
        <v>0</v>
      </c>
      <c r="J30" s="75">
        <f>I30/20</f>
        <v>0</v>
      </c>
      <c r="K30" s="76">
        <v>0</v>
      </c>
      <c r="L30" s="75">
        <f>K30/20</f>
        <v>0</v>
      </c>
      <c r="M30" s="76">
        <v>0</v>
      </c>
      <c r="N30" s="75">
        <f>M30/20</f>
        <v>0</v>
      </c>
    </row>
    <row r="31" s="41" customFormat="1" ht="25" hidden="1" customHeight="1" spans="1:14">
      <c r="B31" s="41" t="s">
        <v>40</v>
      </c>
      <c r="E31" s="74">
        <f>E25-22969.15</f>
        <v>8112499.02</v>
      </c>
      <c r="F31" s="77">
        <f>E31/(D25-22969.15)</f>
        <v>1</v>
      </c>
      <c r="G31" s="74">
        <f>G25-22969.15</f>
        <v>7909943.82</v>
      </c>
      <c r="H31" s="77">
        <f>G31/(D25-22969.15)</f>
        <v>0.975031713470703</v>
      </c>
      <c r="I31" s="74">
        <f>I25-22969.15</f>
        <v>8112499.02</v>
      </c>
      <c r="J31" s="77">
        <f>I31/(D25-22969.15)</f>
        <v>1</v>
      </c>
      <c r="K31" s="74">
        <f>K25-22969.15</f>
        <v>8112499.02</v>
      </c>
      <c r="L31" s="77">
        <f>K31/(D25-22969.15)</f>
        <v>1</v>
      </c>
      <c r="M31" s="74">
        <f>M25-22969.15</f>
        <v>8112499.02</v>
      </c>
      <c r="N31" s="77">
        <f>M31/(D25-22969.15)</f>
        <v>1</v>
      </c>
    </row>
    <row r="32" ht="12.75" spans="1:14">
      <c r="D32" s="35"/>
      <c r="E32" s="37"/>
      <c r="F32" s="37"/>
      <c r="G32" s="37"/>
      <c r="H32" s="37"/>
      <c r="I32" s="37"/>
      <c r="J32" s="37"/>
      <c r="K32" s="36"/>
      <c r="L32" s="36"/>
      <c r="M32" s="36"/>
      <c r="N32" s="37"/>
    </row>
    <row r="33" s="4" customFormat="1" spans="1:8">
      <c r="A33" s="35"/>
      <c r="B33" s="35"/>
      <c r="C33" s="35"/>
      <c r="D33" s="37"/>
      <c r="E33" s="78"/>
    </row>
    <row r="34" s="4" customFormat="1" spans="1:8">
      <c r="A34" s="35"/>
      <c r="B34" s="35"/>
      <c r="C34" s="35"/>
      <c r="D34" s="37"/>
    </row>
    <row r="35" spans="1:8">
      <c r="H35" s="79"/>
    </row>
    <row r="36" spans="1:8">
      <c r="H36" s="79"/>
    </row>
    <row r="43" spans="1:8">
      <c r="G43" s="79"/>
    </row>
  </sheetData>
  <autoFilter xmlns:etc="http://www.wps.cn/officeDocument/2017/etCustomData" ref="A5:O36" etc:filterBottomFollowUsedRange="0">
    <extLst/>
  </autoFilter>
  <mergeCells count="13">
    <mergeCell ref="A1:N1"/>
    <mergeCell ref="A2:N2"/>
    <mergeCell ref="E4:F4"/>
    <mergeCell ref="G4:H4"/>
    <mergeCell ref="I4:J4"/>
    <mergeCell ref="K4:L4"/>
    <mergeCell ref="M4:N4"/>
    <mergeCell ref="A25:B25"/>
    <mergeCell ref="F26:G26"/>
    <mergeCell ref="A4:A5"/>
    <mergeCell ref="B4:B5"/>
    <mergeCell ref="C4:C5"/>
    <mergeCell ref="D4:D5"/>
  </mergeCells>
  <pageMargins left="0.31496062992126" right="0.31496062992126" top="0.156944444444444" bottom="0.0784722222222222" header="0.118110236220472" footer="0.039370078740157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="70" zoomScaleNormal="100" workbookViewId="0">
      <pane ySplit="5" topLeftCell="A12" activePane="bottomLeft" state="frozen"/>
      <selection/>
      <selection pane="bottomLeft" activeCell="M20" sqref="M20"/>
    </sheetView>
  </sheetViews>
  <sheetFormatPr defaultColWidth="13.125" defaultRowHeight="12" outlineLevelCol="7"/>
  <cols>
    <col min="1" max="1" width="4.125" style="5" customWidth="1"/>
    <col min="2" max="2" width="31.25" style="1" customWidth="1"/>
    <col min="3" max="3" width="10.2833333333333" style="1" customWidth="1"/>
    <col min="4" max="4" width="18" style="6" customWidth="1"/>
    <col min="5" max="6" width="15.75" style="7" customWidth="1"/>
    <col min="7" max="7" width="5.75" style="7" customWidth="1"/>
    <col min="8" max="8" width="16.2" style="7" customWidth="1"/>
    <col min="9" max="16384" width="13.125" style="7"/>
  </cols>
  <sheetData>
    <row r="1" ht="60" customHeight="1" spans="1:8">
      <c r="A1" s="8" t="s">
        <v>86</v>
      </c>
      <c r="B1" s="8"/>
      <c r="C1" s="8"/>
      <c r="D1" s="8"/>
      <c r="E1" s="8"/>
      <c r="F1" s="8"/>
      <c r="G1" s="8"/>
    </row>
    <row r="2" ht="35" customHeight="1" spans="1:8">
      <c r="A2" s="9" t="s">
        <v>87</v>
      </c>
      <c r="B2" s="9"/>
      <c r="C2" s="9"/>
      <c r="D2" s="9"/>
      <c r="E2" s="9"/>
      <c r="F2" s="9"/>
      <c r="G2" s="9"/>
    </row>
    <row r="3" ht="35" customHeight="1" spans="1:8">
      <c r="A3" s="10"/>
      <c r="B3" s="10"/>
      <c r="C3" s="10"/>
      <c r="D3" s="10"/>
      <c r="E3" s="10"/>
      <c r="F3" s="11" t="s">
        <v>43</v>
      </c>
      <c r="G3" s="11"/>
    </row>
    <row r="4" s="1" customFormat="1" ht="55" customHeight="1" spans="1:8">
      <c r="A4" s="12" t="s">
        <v>44</v>
      </c>
      <c r="B4" s="13" t="s">
        <v>45</v>
      </c>
      <c r="C4" s="13" t="s">
        <v>46</v>
      </c>
      <c r="D4" s="13" t="s">
        <v>47</v>
      </c>
      <c r="E4" s="14" t="s">
        <v>51</v>
      </c>
      <c r="F4" s="15"/>
      <c r="G4" s="16"/>
    </row>
    <row r="5" s="1" customFormat="1" ht="55" customHeight="1" spans="1:8">
      <c r="A5" s="17"/>
      <c r="B5" s="18"/>
      <c r="C5" s="18"/>
      <c r="D5" s="18"/>
      <c r="E5" s="19" t="s">
        <v>53</v>
      </c>
      <c r="F5" s="19" t="s">
        <v>54</v>
      </c>
      <c r="G5" s="20" t="s">
        <v>88</v>
      </c>
    </row>
    <row r="6" s="1" customFormat="1" ht="55" customHeight="1" spans="1:8">
      <c r="A6" s="17">
        <v>1</v>
      </c>
      <c r="B6" s="21" t="s">
        <v>89</v>
      </c>
      <c r="C6" s="18" t="s">
        <v>18</v>
      </c>
      <c r="D6" s="22">
        <v>28319</v>
      </c>
      <c r="E6" s="22">
        <v>28319</v>
      </c>
      <c r="F6" s="22"/>
      <c r="G6" s="20"/>
      <c r="H6" s="23"/>
    </row>
    <row r="7" s="1" customFormat="1" ht="55" customHeight="1" spans="1:8">
      <c r="A7" s="17">
        <v>2</v>
      </c>
      <c r="B7" s="21" t="s">
        <v>90</v>
      </c>
      <c r="C7" s="18" t="s">
        <v>18</v>
      </c>
      <c r="D7" s="22">
        <v>138476</v>
      </c>
      <c r="E7" s="22">
        <v>138476</v>
      </c>
      <c r="F7" s="22"/>
      <c r="G7" s="20"/>
      <c r="H7" s="24"/>
    </row>
    <row r="8" s="2" customFormat="1" ht="55" customHeight="1" spans="1:8">
      <c r="A8" s="17">
        <v>3</v>
      </c>
      <c r="B8" s="21" t="s">
        <v>91</v>
      </c>
      <c r="C8" s="18" t="s">
        <v>18</v>
      </c>
      <c r="D8" s="22">
        <v>1144868.79708025</v>
      </c>
      <c r="E8" s="22"/>
      <c r="F8" s="19"/>
      <c r="G8" s="20"/>
      <c r="H8" s="24"/>
    </row>
    <row r="9" s="2" customFormat="1" ht="55" customHeight="1" spans="1:8">
      <c r="A9" s="17">
        <v>4</v>
      </c>
      <c r="B9" s="21" t="s">
        <v>92</v>
      </c>
      <c r="C9" s="18" t="s">
        <v>18</v>
      </c>
      <c r="D9" s="22">
        <v>451541.466953125</v>
      </c>
      <c r="E9" s="22">
        <v>451541.466953125</v>
      </c>
      <c r="F9" s="22"/>
      <c r="G9" s="20"/>
      <c r="H9" s="24"/>
    </row>
    <row r="10" s="1" customFormat="1" ht="55" customHeight="1" spans="1:8">
      <c r="A10" s="17">
        <v>5</v>
      </c>
      <c r="B10" s="21" t="s">
        <v>93</v>
      </c>
      <c r="C10" s="18" t="s">
        <v>18</v>
      </c>
      <c r="D10" s="22">
        <v>899931.5</v>
      </c>
      <c r="E10" s="22">
        <v>899931.5</v>
      </c>
      <c r="F10" s="19"/>
      <c r="G10" s="20"/>
      <c r="H10" s="24"/>
    </row>
    <row r="11" s="1" customFormat="1" ht="55" customHeight="1" spans="1:8">
      <c r="A11" s="17">
        <v>6</v>
      </c>
      <c r="B11" s="21" t="s">
        <v>94</v>
      </c>
      <c r="C11" s="18" t="s">
        <v>18</v>
      </c>
      <c r="D11" s="22">
        <v>74602</v>
      </c>
      <c r="E11" s="22"/>
      <c r="F11" s="22"/>
      <c r="G11" s="20"/>
      <c r="H11" s="24"/>
    </row>
    <row r="12" s="2" customFormat="1" ht="55" customHeight="1" spans="1:8">
      <c r="A12" s="17">
        <v>7</v>
      </c>
      <c r="B12" s="21" t="s">
        <v>95</v>
      </c>
      <c r="C12" s="18" t="s">
        <v>18</v>
      </c>
      <c r="D12" s="22">
        <v>124825.64</v>
      </c>
      <c r="E12" s="22"/>
      <c r="F12" s="19"/>
      <c r="G12" s="20"/>
      <c r="H12" s="24"/>
    </row>
    <row r="13" s="1" customFormat="1" ht="55" customHeight="1" spans="1:8">
      <c r="A13" s="17">
        <v>8</v>
      </c>
      <c r="B13" s="21" t="s">
        <v>96</v>
      </c>
      <c r="C13" s="18" t="s">
        <v>18</v>
      </c>
      <c r="D13" s="22">
        <v>76119.6625</v>
      </c>
      <c r="E13" s="22">
        <v>76119.6625</v>
      </c>
      <c r="F13" s="19"/>
      <c r="G13" s="20"/>
      <c r="H13" s="24"/>
    </row>
    <row r="14" s="1" customFormat="1" ht="55" customHeight="1" spans="1:8">
      <c r="A14" s="17">
        <v>9</v>
      </c>
      <c r="B14" s="21" t="s">
        <v>97</v>
      </c>
      <c r="C14" s="18" t="s">
        <v>18</v>
      </c>
      <c r="D14" s="22">
        <v>135524</v>
      </c>
      <c r="E14" s="22">
        <v>135524</v>
      </c>
      <c r="F14" s="22"/>
      <c r="G14" s="20"/>
      <c r="H14" s="24"/>
    </row>
    <row r="15" s="1" customFormat="1" ht="55" customHeight="1" spans="1:8">
      <c r="A15" s="17">
        <v>10</v>
      </c>
      <c r="B15" s="21" t="s">
        <v>98</v>
      </c>
      <c r="C15" s="18" t="s">
        <v>18</v>
      </c>
      <c r="D15" s="22">
        <v>72522.63</v>
      </c>
      <c r="E15" s="22"/>
      <c r="F15" s="22"/>
      <c r="G15" s="20"/>
      <c r="H15" s="24"/>
    </row>
    <row r="16" s="1" customFormat="1" ht="55" customHeight="1" spans="1:8">
      <c r="A16" s="17"/>
      <c r="E16" s="22"/>
      <c r="F16" s="22"/>
      <c r="G16" s="20"/>
      <c r="H16" s="24"/>
    </row>
    <row r="17" s="1" customFormat="1" ht="55" customHeight="1" spans="1:8">
      <c r="A17" s="17"/>
      <c r="B17" s="21"/>
      <c r="C17" s="18"/>
      <c r="D17" s="22"/>
      <c r="E17" s="22"/>
      <c r="F17" s="22"/>
      <c r="G17" s="20"/>
      <c r="H17" s="24"/>
    </row>
    <row r="18" s="1" customFormat="1" ht="55" customHeight="1" spans="1:8">
      <c r="A18" s="17"/>
      <c r="B18" s="21"/>
      <c r="C18" s="18"/>
      <c r="D18" s="22"/>
      <c r="E18" s="22"/>
      <c r="F18" s="19"/>
      <c r="G18" s="20"/>
      <c r="H18" s="25"/>
    </row>
    <row r="19" s="3" customFormat="1" ht="55" customHeight="1" spans="1:8">
      <c r="A19" s="26" t="s">
        <v>83</v>
      </c>
      <c r="B19" s="27"/>
      <c r="C19" s="28"/>
      <c r="D19" s="29">
        <f>SUM(D6:D18)</f>
        <v>3146730.69653338</v>
      </c>
      <c r="E19" s="29">
        <f>SUM(E6:E18)</f>
        <v>1729911.62945313</v>
      </c>
      <c r="F19" s="29">
        <f>SUM(F6:F18)</f>
        <v>0</v>
      </c>
      <c r="G19" s="30">
        <f>SUM(G6:G18)</f>
        <v>0</v>
      </c>
    </row>
    <row r="20" ht="12.75" spans="1:8">
      <c r="E20" s="31">
        <f>E19/D19</f>
        <v>0.549748865182171</v>
      </c>
      <c r="F20" s="31">
        <f>F19/D19</f>
        <v>0</v>
      </c>
      <c r="G20" s="31">
        <f>G19/D19</f>
        <v>0</v>
      </c>
    </row>
    <row r="21" spans="1:8">
      <c r="B21" s="1" t="s">
        <v>37</v>
      </c>
      <c r="D21" s="1" t="s">
        <v>85</v>
      </c>
      <c r="E21" s="31"/>
      <c r="F21" s="31"/>
      <c r="G21" s="1">
        <v>0</v>
      </c>
    </row>
    <row r="22" spans="1:8">
      <c r="B22" s="1" t="s">
        <v>38</v>
      </c>
      <c r="D22" s="32"/>
      <c r="E22" s="33">
        <v>6</v>
      </c>
      <c r="F22" s="31">
        <f>E22/10</f>
        <v>0.6</v>
      </c>
    </row>
    <row r="23" spans="1:8">
      <c r="B23" s="1" t="s">
        <v>39</v>
      </c>
      <c r="D23" s="32"/>
      <c r="E23" s="33">
        <v>4</v>
      </c>
      <c r="F23" s="31">
        <f>E23/10</f>
        <v>0.4</v>
      </c>
    </row>
    <row r="24" spans="1:8">
      <c r="A24" s="7"/>
      <c r="B24" s="1" t="s">
        <v>40</v>
      </c>
      <c r="E24" s="31"/>
      <c r="F24" s="31"/>
      <c r="G24" s="34"/>
    </row>
    <row r="25" spans="1:8">
      <c r="D25" s="35"/>
      <c r="E25" s="36"/>
      <c r="F25" s="37"/>
    </row>
    <row r="26" s="4" customFormat="1" spans="1:8">
      <c r="A26" s="35"/>
      <c r="B26" s="35"/>
      <c r="C26" s="35"/>
      <c r="D26" s="37"/>
    </row>
    <row r="27" s="4" customFormat="1" spans="1:8">
      <c r="A27" s="35"/>
      <c r="B27" s="35"/>
      <c r="C27" s="35"/>
      <c r="D27" s="37"/>
    </row>
  </sheetData>
  <autoFilter xmlns:etc="http://www.wps.cn/officeDocument/2017/etCustomData" ref="A5:H29" etc:filterBottomFollowUsedRange="0">
    <extLst/>
  </autoFilter>
  <mergeCells count="8">
    <mergeCell ref="A1:G1"/>
    <mergeCell ref="A2:G2"/>
    <mergeCell ref="E4:G4"/>
    <mergeCell ref="A19:B19"/>
    <mergeCell ref="A4:A5"/>
    <mergeCell ref="B4:B5"/>
    <mergeCell ref="C4:C5"/>
    <mergeCell ref="D4:D5"/>
  </mergeCells>
  <pageMargins left="0.31496062992126" right="0.31496062992126" top="0.156944444444444" bottom="0.0784722222222222" header="0.118110236220472" footer="0.0393700787401575"/>
  <pageSetup paperSize="8" fitToHeight="0" orientation="landscape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表决统计票</vt:lpstr>
      <vt:lpstr>表决统计票 (2)</vt:lpstr>
      <vt:lpstr>表决统计票 (分配二次)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谢志超</dc:creator>
  <cp:lastModifiedBy>王珂</cp:lastModifiedBy>
  <dcterms:created xsi:type="dcterms:W3CDTF">2010-01-21T13:56:00Z</dcterms:created>
  <cp:lastPrinted>2021-06-24T02:50:00Z</cp:lastPrinted>
  <dcterms:modified xsi:type="dcterms:W3CDTF">2026-02-24T06:52:09Z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9FA8672AE7D047F9AFD20F6F21AD1427_13</vt:lpwstr>
  </property>
  <property fmtid="{D5CDD505-2E9C-101B-9397-08002B2CF9AE}" pid="4" name="CalculationRule">
    <vt:i4>0</vt:i4>
  </property>
</Properties>
</file>