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附件1购房类30笔" sheetId="1" r:id="rId1"/>
    <sheet name="附件2非购房类4笔" sheetId="2" r:id="rId2"/>
  </sheets>
  <definedNames>
    <definedName name="_xlnm._FilterDatabase" localSheetId="0" hidden="1">附件1购房类30笔!$A$4:$Y$35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<sst xmlns="http://schemas.openxmlformats.org/spreadsheetml/2006/main" count="450" uniqueCount="199">
  <si>
    <t>附件1：贺州建贺投资有限公司破产重整案第三批债权审查结果公示——购房类债权</t>
  </si>
  <si>
    <t>单位：人民币/元</t>
  </si>
  <si>
    <t>序号</t>
  </si>
  <si>
    <t>债权
编号</t>
  </si>
  <si>
    <t>购房者姓名</t>
  </si>
  <si>
    <t>房屋情况</t>
  </si>
  <si>
    <t>是否签订合同</t>
  </si>
  <si>
    <t>购房或车位总价款</t>
  </si>
  <si>
    <t>债权人申报情况</t>
  </si>
  <si>
    <t>管理人审核情况</t>
  </si>
  <si>
    <t>审查意见</t>
  </si>
  <si>
    <t>备注（不公示）</t>
  </si>
  <si>
    <t>不动产类型</t>
  </si>
  <si>
    <t>小区
名称</t>
  </si>
  <si>
    <t>楼栋号</t>
  </si>
  <si>
    <t>房号、商铺号或车位号</t>
  </si>
  <si>
    <t>建筑面积（预测）</t>
  </si>
  <si>
    <t>债权申报诉求</t>
  </si>
  <si>
    <t>债权总金额</t>
  </si>
  <si>
    <t>购房款</t>
  </si>
  <si>
    <t>违约金（元）</t>
  </si>
  <si>
    <t>其他损失（元）</t>
  </si>
  <si>
    <t>处理意见</t>
  </si>
  <si>
    <t>核实已付房款（根据债权人提交的转账凭证核查）</t>
  </si>
  <si>
    <t>认定违约金</t>
  </si>
  <si>
    <t>认定其他损失</t>
  </si>
  <si>
    <t>认定债权总金额（含购房款）</t>
  </si>
  <si>
    <t>待定金额</t>
  </si>
  <si>
    <t>不予认定总金额</t>
  </si>
  <si>
    <t>付款比例（审查数据）</t>
  </si>
  <si>
    <t>购房本金性质</t>
  </si>
  <si>
    <t>JH1008</t>
  </si>
  <si>
    <t>左文辉</t>
  </si>
  <si>
    <t>住宅</t>
  </si>
  <si>
    <t>新城广场</t>
  </si>
  <si>
    <t>3号楼</t>
  </si>
  <si>
    <t>1-1003</t>
  </si>
  <si>
    <t>已签</t>
  </si>
  <si>
    <t>请求继续履行合同</t>
  </si>
  <si>
    <t>按合同约定计算</t>
  </si>
  <si>
    <t>继续履行合同</t>
  </si>
  <si>
    <t>优先债权</t>
  </si>
  <si>
    <t>（一）继续履行合同。
（二）金额：认定购房款本金569471元，逾期交房违约金为48803.66元。理由：
①建贺公司房产由第三方新宝公司收款，新宝公司系建贺公司的代销售公司，对其收款行为予以认可。债权人提供两张收款收据，分别为新宝置业收据179471元和建贺收据10000元，根据债权人提供的支付凭证、当地交易习惯、项目收款要求，结合审计结果显示有38万元款项进入建贺公司账户，能够推定债权人已支付全部购房款，故认定购房本金569471元。
②违约金计算：以569471元为基数，从2020年2月1日起计至2022年6月6日，共857天，日利率为已付房款的万分之一，计算得48803.66元，为普通债权。
（三）性质：消费性购房户。理由：已签购房合同，已支付全部购房款，违约金属于普通债权。</t>
  </si>
  <si>
    <t>JH1009</t>
  </si>
  <si>
    <t>刘润平吕学君</t>
  </si>
  <si>
    <t>金园小区</t>
  </si>
  <si>
    <t>4-401</t>
  </si>
  <si>
    <t>（1）继续履行合同
（2）金额：认定购房款183711元，逾期交房违约金4651.56元
理由：
1.商品房买卖合同约定房屋总价款为183711元。购房认购金以现金方式支付，有建贺收据，根据当地交易习惯、项目收款要求，认定购房款50000元已经支付。另133711元有转账凭证，可予认定已经支付。故合计认定债权183711元。
2.根据商品房买卖合同约定，以183711元为基数，逾期交房违约金从2015年6月30日次日起算，截止于2022年6月6日共2532天，按照总价款万分之0.1比率计算，违约金应计算为4651.56元，故逾期交房违约金4651.56元予以认定。
（3）性质：消费性购房户
签订有效合同，已备案，已经支付房屋全部价款。认定继续履行合同，违约金属于普通债权。</t>
  </si>
  <si>
    <t>JH1011</t>
  </si>
  <si>
    <t>廖有志</t>
  </si>
  <si>
    <t>/</t>
  </si>
  <si>
    <t>未定</t>
  </si>
  <si>
    <t>未签</t>
  </si>
  <si>
    <t>请求解除合同</t>
  </si>
  <si>
    <t>不予认定</t>
  </si>
  <si>
    <t>（1）不予认定
（2）金额：不予认定购房款本金10000元，利息1000元，迟延利息1000元，其他损失2000元，理由：
债权人仅提供认购协议，且未约定利息以及违约事项，债权人称现金交易，但无建贺公司出具的收款收据，故本金、利息、违约金不予认定。材料不足，故不予认定债权。
（3）待补充的材料：
收款收据、取现流水等</t>
  </si>
  <si>
    <t>JH1022</t>
  </si>
  <si>
    <t>叶庆军</t>
  </si>
  <si>
    <t>2号楼</t>
  </si>
  <si>
    <t>1001</t>
  </si>
  <si>
    <t>解除合同</t>
  </si>
  <si>
    <t>（1）解除合同
（2）金额：认定购房款180720元，逾期交房违约金4575.8304元
理由：
1.商品房买卖合同约定房屋总价款为180720元。债权人提供付款收据三张，分别为50000元、100000元、30720元，根据当地交易习惯、项目收款要求，认定债权人支付全部购房款的事实，予以认定购房款本金180720元。
2.根据商品房买卖合同约定，以180720元为基数，逾期交房违约金从2015年6月30日次日起算，截止于2022年6月6日共2532天，按照总价款万分之0.1比率计算，违约金应计算为4575.8304元，故逾期交房违约金4575.8304元予以认定。
（3）性质：优先债权，已支付全部价款，根据法释〔2023〕1号《最高人民法院关于商品房消费者权利保护问题的批复》第三条规定，属于优先债权。</t>
  </si>
  <si>
    <t>已支付全部价款，根据《最高人民法院关于商品房消费者权利保护问题的批复》（法释〔2023〕1号）第三条规定应属于优先债权。</t>
  </si>
  <si>
    <t>JH1027</t>
  </si>
  <si>
    <t>郭雅楠</t>
  </si>
  <si>
    <t>502</t>
  </si>
  <si>
    <t>普通债权</t>
  </si>
  <si>
    <t>（1）解除合同
（2）金额：认定购房款本金84904元、不予认定190000本金、违约金、迟延履行利息、其他损失8350元
理由：
1.商品房买卖合同约定房屋总价款为274904元。根据债权人提供的付款收据，仅支付购房款84904元，按照当地交易习惯、项目收款要求，认定购房款本金84904元，不予认定返还购房款本金274904元的申报请求，不予认定190000本金。
2.根据合同第八条第5款约定：未缴付完毕购房款，无需计算违约金，债权人仅支付部分购房款，故债权人申报的违约金、迟延履行利息不予认定。
3.债权人未说明损失原因、未提供证明其他损失的材料，故不予认定其他损失8350元。
（3）性质：普通债权
理由：解除合同，未支付50%以上价款，根据现有材料不属于消费性购房户</t>
  </si>
  <si>
    <t>JH1036</t>
  </si>
  <si>
    <t>黎虹兵</t>
  </si>
  <si>
    <t>（一）金额
认定本金267790元、逾期交房违约金6780元，不予认定其他损失4849.51元
理由：
1.债权人提供按揭贷款合同，推定银行已审核缴纳首付款事实，另有建贺收据120790元，结合当地交易习惯、项目收款要求，可予认定债权本金120790元。债权人补充提供还贷银行流水，确定按揭贷款已划入建贺公司账户，另有建贺转账凭证147000元，故可予认定购房本金147000元。总计认定债权267790元。
2.根据商品房买卖合同约定，以267790元为基数，逾期交房违约金从2015年7月1日起算，截止于2022年6月6日共2532天，按照总价款万分之0.1比率计算，违约金应计算为6553元，故债权逾期交房违约金6553元予以认定。
3.债权人申报部分按揭由建贺公司垫付，但建贺公司停止还款并由债权人继续还贷向银行支付罚金，债权人未提供建贺公司与债权人签订代替还贷的协议书，但补充提供了债权人继续还贷的银行流水，未提供支付罚息的记录，故损失不予认定。
（3）性质：属于消费性购房户，但违约金、其他损失属于普通债权
理由：已支付全部购房款，已备案，签订有有效合同，可继续履行合同。但逾期交房违约金、其他损失属于普通债权，不属于优先受偿的部分
（4）待补充的材料：
证明建贺公司代替还贷、债权人支付罚金的材料</t>
  </si>
  <si>
    <t>JH1038</t>
  </si>
  <si>
    <t>翟月清</t>
  </si>
  <si>
    <t>1号楼</t>
  </si>
  <si>
    <t>803</t>
  </si>
  <si>
    <t>（1）认定继续履行合同
（2）金额：认定本金258800元、逾期交房违约金6553元
理由：1.债权人提供购房合同、收据及按揭贷款合同，结合银行已发放按揭贷款，推定银行已审核缴纳首付款事实，认定购房款已缴纳完毕，故认定债权。
2.依据合同约定，计算违约金得6553元，认定，性质为普通债权。
（3）性质：消费性购房户
已支付全部购房款，签订有效的商品房买卖合同。违约金为普通债权。</t>
  </si>
  <si>
    <t>JH1042</t>
  </si>
  <si>
    <t>张剑</t>
  </si>
  <si>
    <t>903</t>
  </si>
  <si>
    <t>（1）解除合同。
（2）金额：认定本金87702元。
理由：商品房买卖合同约定房屋总价款为262702元，其中购房款本金87702元有建贺收据作为凭证，结合当地交易习惯、项目收款要求，可予以认定。
（3）性质：普通债权。理由：支付房款未达合同约定总价款的50%，故根据现有材料不能认定为优先债权。</t>
  </si>
  <si>
    <t>JH1043</t>
  </si>
  <si>
    <t>董区武</t>
  </si>
  <si>
    <t>302</t>
  </si>
  <si>
    <t>（一）继续履行合同。
（二）金额：认定购房款183248元，不予认定违约金和其他损失。
理由：①债权人提供收据183248元，其中有50000元收据载明更名为董区武，结合债权人已和建贺公司签订购房合同，对该份收据的金额予以认定；剩余的133248元收据是建贺出具给债权人的，债权人提交刘秀元（债权人主张系其母亲）银行流水账户2013年10月31日支出133248元，与收据载明的出具时间、金额一致，综上认定购房本金183248元。
②其他损失未说明原因且合同无约定，故不予认定。违约金按购房合同第八款第5条约定，未缴纳完毕购房款，无需计算违约金，根据现有材料不能确认债权人已支付全部购房款，故不予认可违约金的诉求。
（三）性质：消费性购房户。理由：已经签购房合同，已交付50%以上款项。</t>
  </si>
  <si>
    <t>根据《最高人民法院关于商品房消费者权利保护问题的批复》（法释〔2023〕1号）第三条规定应属于优先债权。</t>
  </si>
  <si>
    <t>JH1045</t>
  </si>
  <si>
    <t>何艳芳</t>
  </si>
  <si>
    <t>602</t>
  </si>
  <si>
    <t>（一）继续履行合同。
（二）金额：认定购房款本金228096元，不予认定本金50000元，违约金。
理由：①债权人提供三张建贺出具的收据，金额分别为36268元、61828元、130000元，其中36268元、130000元有转账凭证，故结合当地交易习惯、项目收款要求，可予以认定本金228096元；债权人提供的两张载明“本人自愿更名为何艳芳”的收据，金额记载不明，债权人也并未提供相应的付款记录，故对50000元本金不予认定。
②根据合同第八条第5款约定：未缴付完毕购房款，无需计算违约金。根据债权人提供的现有证据不能确认已实际支付全部购房本金，违约金计算无依据，故不予认定。
（三）性质：消费性购房户。理由：已签购房合同，已支付50%以上购房款。</t>
  </si>
  <si>
    <t>JH1046</t>
  </si>
  <si>
    <t>古菊萍 李智育</t>
  </si>
  <si>
    <t>1-1502</t>
  </si>
  <si>
    <t>（一）继续履行合同
（二）金额：认定购房款199844元，不予认定违约金。
理由：①提供流水、收据199844元，对购房本金予以认定；②违约金按购房合同第八款第5条约定，不予认可违约金的诉求；③补交完余下房款后方可同意交房。
（三）性质：消费性购房户。理由：已签订购房合同，支付50%以上价款，符合消费性购房户条件。</t>
  </si>
  <si>
    <t>JH1055</t>
  </si>
  <si>
    <t>苏炳铧 廖丹丹</t>
  </si>
  <si>
    <t>1-1801</t>
  </si>
  <si>
    <t>（一）解除合同
（二）金额：认定本金80878元，不予认定违约金22241.46元、其他损失4018.17元。
理由：1已签订商品房买卖合同，根据提供的收款收据以及银行流水凭证，对购房本金80878元予以认定；
2.按购房合同第八款第5条约定，未支付完购房款，无需计算违约金，对违约金22241.46元不予认定；②其他损失4018.17元合同上无约定，不予认定。
（三）性质：普通债权
理由：未支付50%以上合同总价，不满足消费性购房户的条件。</t>
  </si>
  <si>
    <t>JH1062</t>
  </si>
  <si>
    <t>李海林</t>
  </si>
  <si>
    <t>4号楼</t>
  </si>
  <si>
    <t>1-1202</t>
  </si>
  <si>
    <t>按判决书计算</t>
  </si>
  <si>
    <t>（一）解除合同
（二）金额：认定本金50000元，利息984.79元、迟延履行利息19565元、诉讼费530元。
理由：（2015）贺八民二初字第1414号民事判决书已经发生法律效力，按判决确认本金50000元、利息从2015年11月10日起按中国人民银行贷款利率计至2016年4月21日为984.79元、迟延履行利息从2016年4月22日起按每日0.0175%计至2022年6月6日共计2236天为19565元。
（三）性质：普通债权，本金和利息认定为普通债权，迟延履行利息认定为劣后债权。</t>
  </si>
  <si>
    <t>JH1068</t>
  </si>
  <si>
    <t>蒋凤文</t>
  </si>
  <si>
    <t>1402</t>
  </si>
  <si>
    <t>（一）解除合同。
（二）金额：认定购房款本金85566元。
理由：债权人提供购房合同，载明首付款为85566元。债权人提供其中支付购房款本金35566元的转账凭证，审计结果显示2012年10月建贺公司收到40000元，结合当地交易习惯，对购房本金85566元予以认定。
（三）性质：普通债权。理由：未支付50%以上购房款，不属于消费性购房户。</t>
  </si>
  <si>
    <t>JH1443</t>
  </si>
  <si>
    <t>蒋正全</t>
  </si>
  <si>
    <t>1-502</t>
  </si>
  <si>
    <t>（一）金额
认定购房本金525650元、逾期交房违约金47518.76元
理由：
1.购房本金：根据债权人提供的商品房买卖合同可知房屋全款为525650元，支付房款的方式为首付款+按揭贷款，其中首付款165650元，按揭贷款360000元。债权人提供了165650元银行流水，收款方不明；另提供有新宝置业公司盖章的购房首付款收据一张，金额为165650元，根据当地交易习惯、项目收款要求、相关的分销协议书和代理协议书，可予认定购房本金165650元。余下的360000元购房款以按揭贷款的方式支付，债权人虽未提供个人贷款合同，但提供了相关还贷银行流水，故360000元购房款可予认定。综上认定总共认定购房本金525650元。
2.逾期交房违约金：根据商品房买卖合同第十一条、第十二条，逾期交房违约金应以购房款本金525650元为基数，从2020年1月31日计至破产受理之日，即2022年7月22日，共计904天，计算违约金得525650*904*1/10000=47518.76元，故予以认定逾期交房违约金47518.76元。
综上，认定购房本金525650元、逾期交房违约金47518.76元，总计认定573168.76元。
（二）性质
认定消费性购房户优先权
理由：签订有商品房买卖合同，已支付全部房屋价款，且为唯一住宅，可予认定属于消费性购房户，享有优先受偿权，认定继续履行合同、交房办证。
总共认定债权金额为354464.412元，根据破产法相关规定，其中购房款本金344040元属于优先债权，逾期交房违约金10424.412元属于普通债权，依法定顺序受偿。</t>
  </si>
  <si>
    <t>JH1446</t>
  </si>
  <si>
    <t>石耀程梁晓珍</t>
  </si>
  <si>
    <t>1-1001</t>
  </si>
  <si>
    <t>按法律规定计算</t>
  </si>
  <si>
    <t>（一）解除合同
（二）金额
认定购房本金170065元
理由：
1.根据债权人提供的《新城广场（绿洲地产）商品房认购协议书》，债权人与建贺公司有明确的商品房买卖关系，房屋按揭支付，总价款为520065元，首期房款为170065元。根据债权人提供的建贺收据、银行流水，结合当地交易习惯、项目要求，证据齐全，可予认定本金170065元。
（三）性质
认定普通债权
理由：虽签订商品房认购协议书，但未支付房屋总价款50%以上，不满足消费性购房户条件，不属于优先受偿部分，按法定顺序受偿。</t>
  </si>
  <si>
    <t>JH1448</t>
  </si>
  <si>
    <t>岳宏营</t>
  </si>
  <si>
    <t>（1）不予认定
（2）金额：不予认定购房本金10000元
理由：1.债权人未签订《商品房买卖合同》，仅于2014年4月17日与建贺公司签订有《新桂·新城广场VIP卡申领单》。该申领单约定“诚意金”10000元。该笔债权债权人未提供建贺公司盖章的收款收据、银行流水、转账凭证等书面材料，需补充证据材料。但债权人未补充提交相关证据材料，故债权不予认定。
（3）需要债权人补充的材料
银行流水、转账凭证、建贺公司盖章的收款收据</t>
  </si>
  <si>
    <t>JH1452</t>
  </si>
  <si>
    <t>吴锦</t>
  </si>
  <si>
    <t>2-904</t>
  </si>
  <si>
    <t>待定</t>
  </si>
  <si>
    <t>（一）待定
（二）待定金额：705536元
理由：
1.债权人提交的以房抵债协议书双方当事人为广东省电白县第三建筑工程公司贺州项目部与吴志忠，不涉及建贺公司；且协议内容为广东电白公司承诺“以房抵工程款”，购房协议由乙方即吴志忠儿子吴锦签署，并非建贺公司承诺；
2.（2024）桂1103民初632号民事判决书：“建贺公司与原告之间不存在直接的合同关系，原告不能直接向建贺公司主张权利，建贺公司也从未承诺对案涉债务承担连带责任......因此，原告要求第三人建贺公司对上述债务承担连带责任，本院不予支持。”根据类案同判，建贺公司不应对电白公司的债务承担连带责任。
3.债权人口头提异议称其债权已从电白公司中剥离，已签署相关协议，但未提交书面的协议文件，暂时无法确认。予以待定。
（三）需要补充的材料：
债权人与电白公司所签书面协议（证明其债权从电白公司债权中剥离）</t>
  </si>
  <si>
    <t>JH1453</t>
  </si>
  <si>
    <t>汪铁桥</t>
  </si>
  <si>
    <t>2-503</t>
  </si>
  <si>
    <t>（一）不予认定
（二）金额：不予认定本金701349元
理由：
1.债权人提交的以房抵债协议书内容为广东茂名电白公司欠付债权人相应款项，并非建贺公司欠款。
2.根据（2024）桂1103民初632号民事判决书：“建贺公司与原告之间不存在直接的合同关系，原告不能直接向建贺公司主张权利，建贺公司也从未承诺对案涉债务承担连带责任......因此，原告要求第三人建贺公司对上述债务承担连带责任，本院不予支持。”该判决书已判定建贺公司对电白公司该笔债务不承担连带责任。
综上，对本金701349不予认定。</t>
  </si>
  <si>
    <t>JH1462</t>
  </si>
  <si>
    <t>车林凤</t>
  </si>
  <si>
    <t>（1）待定解除合同
（2）金额：待定：认购金10000元；
理由：债权人未提供认购单、收据、银行转账凭证等，无法证实购房款已进入建贺公司账户，证明力不足，需经审计审查或补充转让协议加以证实。
（3）性质：待定。理由：根据现有材料以及证据无法证实款项交入建贺公司
（4）待补充材料：
认购单、收款收据、银行转账凭证等</t>
  </si>
  <si>
    <t>JH1459</t>
  </si>
  <si>
    <t>黄宝谷</t>
  </si>
  <si>
    <t>6号楼</t>
  </si>
  <si>
    <t>1-302</t>
  </si>
  <si>
    <t>（1）继续履行合同
（2）金额：认定：购房本金309361元、违约金7833.02元
理由：1.根据商品房买卖合同约定，房款总价款为309361元，付款方式为支付93361元为首付款，剩余216000元办理银行按揭贷款。债权人提供个人购房借款担保合同证明购房本金216000元已进入建贺公司账户，结合交易习惯，可推定首付款已支付完毕。故认定购房本金309361元。
2.根据商品房买卖合同第八条、第九条约定，建贺公司应在2015年6月30日前交房，逾期违约金按每日已支付房款的万分之0.1计算，即从2015年7月1日至2022年6月6日，计算违约金得7833.02元.
（3）性质：消费性购房户。理由：签订商品房买卖合同，且支付合同约定总价款</t>
  </si>
  <si>
    <t>JH1457</t>
  </si>
  <si>
    <t>刘荣苗</t>
  </si>
  <si>
    <t>（1）解除合同
（2）金额：认定本金8000元，不予认定本金2000元
理由：1.根据债权人提交的转账付款凭证，收款方为建贺公司，金额为8000元，可予认定本金8000元。
2.债权人称有2000元为现金支付，但债权人未提供其他证据佐证，故不予认定本金2000元。
（3）性质：普通债权
理由：未签订商品房买卖合同，支付价款不足房屋总价款50%，购房本金认定属于普通债权，不属于优先受偿的部分。
（4）需要补充的材料
建贺公司盖章的收款收据或是认购金申领单</t>
  </si>
  <si>
    <t>JH1458</t>
  </si>
  <si>
    <t>李邦俊</t>
  </si>
  <si>
    <t>5号楼</t>
  </si>
  <si>
    <t>2-201</t>
  </si>
  <si>
    <t>（1）待定解除合同
（2）金额：待定本金50000元
理由：债权人未提供建贺公司盖章的收款收据或是相关的付款凭证等，无法核实付款情况。
（3）待补充的材料：建贺公司盖章的收款收据、支付凭证、与建贺公司签订的商品房认购单或是商品房买卖合同等</t>
  </si>
  <si>
    <t>JH1463</t>
  </si>
  <si>
    <t>黄娟、周春标</t>
  </si>
  <si>
    <t>部分待定</t>
  </si>
  <si>
    <t>（1）部分待定
（2）金额：认定本金60713元，待定本金50000元
（3）理由：1.已与建贺公司签订商品房买卖合同，合同总价为276743元，合同约定付款方式为首付款110743元+按揭166000元。
2.债权人提交的收据中，有两份显示未债权人姓名及建贺公司盖章，金额为24872元、35871元。结合交易习惯，对两笔购房本金共计60743元予以认定。
3.另有两份建贺公司盖章的收款收据，金额分别为40000元、10000元，交款人姓名为“甘怀芳”。债权人提供了与甘怀芳的期房转让协议以及甘怀芳本人出具的收条，显示房屋由甘怀芳转让至债权人，且原先甘怀芳所交纳的50000元购房款认购金以及更名费10000元，收条显示债权人已交齐，但缺少与甘怀芳之间的转账记录凭证，因此对50000元的购房认购金待定。
（4）需补充的材料
与甘怀芳的转账记录凭证</t>
  </si>
  <si>
    <t>JH1464</t>
  </si>
  <si>
    <t>谢志军</t>
  </si>
  <si>
    <t>1-902</t>
  </si>
  <si>
    <t>（1）解除合同
（2）金额：认定本金50000元，不予认定违约金20000元
理由：1.与建贺公司签订了商品房认购协议书，认购房屋总价为254546元，认购金价格为50000元。债权人提交了建贺公司盖章的收款收据2份，金额分别为5000元、45000元。结合银行流水交易记录，对50000元予以认定。
2.违约金20000元无依据，不予认定。
（3）性质：普通债权
理由：未支付50%以上价款，不属于消费性购房户，不满足优先条件。</t>
  </si>
  <si>
    <t>JH1461</t>
  </si>
  <si>
    <t>谢振强</t>
  </si>
  <si>
    <t>1-501</t>
  </si>
  <si>
    <t>（1）解除合同
（2）金额：认定本金50000元，不予认定其他损失530元
理由：1.与建贺公司签订了商品房认购协议书，认购房屋总价为241592元，认购金价格为50000元。债权人提交了建贺公司盖章的收款收据2份，金额分别为40000元、10000元。结合交易习惯，对50000元予以认定。
2.其他损失无依据，不予认定。
（3）性质：普通债权
理由：未支付50%以上价款，不属于消费性购房户，不满足优先条件。
（4）待补充的材料：
民事判决书全文</t>
  </si>
  <si>
    <t>JH1465</t>
  </si>
  <si>
    <t>刘克典</t>
  </si>
  <si>
    <t>（1）解除合同
（2）金额：认定本金20000元
（3）理由：与建贺公司签订了新城广场VIP卡申领单，交纳诚意金10000元，并提供了新城广场VIP卡优惠方案，增加优惠房款10000元。债权人提交了建贺公司盖章的收款收据以及4份银行流水凭证，金额共计20000元。因此，对本金20000元予以认定。
（4）性质：普通债权
理由：不属于消费性购房户，不满足优先条件。</t>
  </si>
  <si>
    <t>雷富科</t>
  </si>
  <si>
    <t>（一）不予认定
（二）金额
1.不予认定：本金10000元，违约金3000元，迟延履行利息3600元
2.理由：未提交与建贺公司签订的认购意向书、支付记录凭证、建贺公司盖章的收款收据等书面材料，无法核实付款情况，综合不予认定。
（三）待补充的材料
与建贺公司签订的认购意向书、支付凭证记录、建贺公司盖章的收款收据等</t>
  </si>
  <si>
    <t>JH1466</t>
  </si>
  <si>
    <t>郑燕秋</t>
  </si>
  <si>
    <t>未选房</t>
  </si>
  <si>
    <t>覃亿考</t>
  </si>
  <si>
    <t>（一）继续履行合同
（二）金额
认定购房本金317617元、逾期交房违约金8045.24元
理由：
1.购房本金：根据债权人提供的商品房买卖合同可知房屋全款为317617元，支付房款的方式为首付款+按揭贷款，其中首付款97617元，按揭贷款220000元。债权人提交了建贺公司盖章的购房首付款收据两张，总计金额为97617元，根据当地交易习惯、项目收款要求，可予认定购房本金97617元。另债权人还提交了个人贷款合同、个人贷款支付凭证、还贷银行流水，故证据齐全，可确认余下的购房款本金220000元已经进入建贺公司账上，认定购房本金220000元。总共认定购房本金317617元。
2.逾期交房违约金：根据商品房买卖合同第八条、第九条约定，对债权人申报的违约金予以认可。
（三）性质
消费性购房户优先权
理由：签订有商品房买卖合同，已支付全部房屋价款，可予认定属于消费性购房户，享有优先受偿权，认定继续履行合同、交房办证。
根据破产法相关规定，其中购房款本金317617元属于优先债权，逾期交房违约金6500元属于普通债权，依法定顺序受偿。</t>
  </si>
  <si>
    <t>合计</t>
  </si>
  <si>
    <r>
      <rPr>
        <b/>
        <sz val="16"/>
        <color rgb="FF000000"/>
        <rFont val="黑体"/>
        <charset val="134"/>
      </rPr>
      <t>附件2：贺州建贺投资有限公司破产重整案第四批债权审查结果公示——非购房类债权</t>
    </r>
    <r>
      <rPr>
        <b/>
        <sz val="12"/>
        <color rgb="FF000000"/>
        <rFont val="仿宋"/>
        <charset val="134"/>
      </rPr>
      <t xml:space="preserve">
</t>
    </r>
  </si>
  <si>
    <t>债权编号</t>
  </si>
  <si>
    <t>债权人姓名或名称</t>
  </si>
  <si>
    <t>债权种类</t>
  </si>
  <si>
    <t>申报情况</t>
  </si>
  <si>
    <t>审核情况</t>
  </si>
  <si>
    <t>不予认定债权金额</t>
  </si>
  <si>
    <t>审查结论</t>
  </si>
  <si>
    <t>核查情况</t>
  </si>
  <si>
    <t>申报债权总额</t>
  </si>
  <si>
    <t>申报本金</t>
  </si>
  <si>
    <t>申报利息</t>
  </si>
  <si>
    <t>申报违约金</t>
  </si>
  <si>
    <t>申报其他损失</t>
  </si>
  <si>
    <t>迟延履行利息/滞纳金</t>
  </si>
  <si>
    <t>认定债权总金额</t>
  </si>
  <si>
    <t>认定优先债权</t>
  </si>
  <si>
    <t>认定普通债权</t>
  </si>
  <si>
    <t>认定劣后债权</t>
  </si>
  <si>
    <t>JH0196</t>
  </si>
  <si>
    <t>桂林市信德园林绿化工程有限公司</t>
  </si>
  <si>
    <t>建设工程款</t>
  </si>
  <si>
    <t>认定</t>
  </si>
  <si>
    <t>（一）金额
1.认定：本金252643元，利息16646元，迟延履行利息114201.43元，其他损失2570元
2.不予认定：迟延履行利息9827.57元
3.理由：
（1）债权人提交的《名称变更核准通知书》证实，其由“桂林市信德建材有限公司”依法变更登记为“桂林市信德园林绿化工程有限公司”，系生效判决确定的债权人“桂林市信德建材有限公司”的权利义务承继主体，对债权人主体资格予以确认。
（2）2013年11月5日信德园林公司（原名信德建材公司）与建贺公司签订的《金座外墙涂料施工合同》，依据八步法院（2015）贺八民二初字第1325号《民事判决书》，判决：一、被告贺州建贺投资有限公司应支付原告桂林市信德建材有限公司工程款252643元及迟延付款利息16646元；二、案件受理费2570元由建贺公司负担。该判决为生效判决。因此，对债权人申报的本金252643元、利息16646元以及其他损失2570元予以确认
（3）依据判决书倒数第二段内容“如果未按本判决指定的期限履行给付金钱义务，应当依照《中华人民共和国民事诉讼法》第二百五十三条之规定，加倍支付迟延履行期间的债务利息”，判决书日期为2015.4.17，上诉期为15日，双方未上诉，判决于2015.5.3生效，因此加倍部分债务利息自判决生效一个月后届满次日起算，即从2015.6.4起计算加倍支付迟延履行期间的利息，至破产受理之日2022.6.6为：（252643+2570）*0.0175%*2557=114201.43元。因此，加倍支付的迟延履行利息应为114201.43元，多出部分不予认定。
（二）性质
本金、利息、其他损失为普通债权，迟延履行利息为劣后债权。
理由：根据申报材料及判决书内容，该债权无财产担保，债权人亦未证明其享有建设工程价款优先受偿权等法定优先权。因此，结合相关法律法规规定，认定本金252643元、利息16646元、其他损失2570元为普通破产债权，迟延履行利息114201.43元为劣后债权。</t>
  </si>
  <si>
    <t>JH0197</t>
  </si>
  <si>
    <t>中国农业银行股份有限公司贺州八桂支行</t>
  </si>
  <si>
    <t>金融借款</t>
  </si>
  <si>
    <t>（一）金额
1.认定：本金48742.76元，利息4489.82元（含罚息和复利），其他损失525元
2.理由：（1）依据生效法律文书（2022）桂1102民初1179号民事判决书判项一：“建贺公司于判决生效之日起十日内向原告农业银行贺州八桂支行偿还借款本金48742.76元并支付利息、罚息复利（暂计至2022.1.18的利息、罚息、复利共计1264.13元，此后的利息、罚息、复利按《个人购房担保借款合同》约定的利率计至2022.6.6止）。“认定本金48742.76元，利息（含罚息和复利1264.13元。
（2）依据上述生效判决书判项一及《个人购房担保借款合同约定的利率，计算2022.1.19-2022.6.6的利息为：48742.76*6.8775%/365*139=1278.87元；罚息计算为：48742.76*6.8775%*1.5/365*139=1915.16元；复利计算为33.66元。以上总计2022.1.19-2022.6.6的利息（含罚息和复利）为3225.69元。
（3）根据《最高人民法院关于执行程序中计算迟延履行期间的债务利息适用法律若干问题的解释》，迟延履行利息应计算至破产申请受理时止。由于破产受理日在判决生效日（2022.9.1）之前，本案判决所确定的债务在破产受理时尚未进入强制执行程序，故迟延履行期间的债务利息不应产生，不予确认。
（4）生效判决文书判决建贺公司承担诉讼费525元
综上，认定本金48742.76元，利息（含罚息、复利）4489.82元，其他损失525元。
（二）性质
普通债权。
理由：生效判决已明确驳回农行八桂支行对抵押房产的优先受偿权主张。因此，该笔债权不享有物权担保优先权。该债权亦不属于《企业破产法》规定的其他优先债权。因此，该笔债权应依法认定为普通破产债权。</t>
  </si>
  <si>
    <t>JH0198</t>
  </si>
  <si>
    <t>（一）金额
1.认定：本金61930.04元、利息（含罚息和复利）21411.94元，迟延履行利息3066元，其他损失687元。
2.理由：（1）根据生效判决文书，判令建贺公司偿还的借款本金为61930.04元，认定本金61930.04元。
（2）判决书确认，截至2020年7月22日，利息、罚息、复利合计为1064.94元。此后的利息、罚息、复利按《个人购房担保借款合同》约定计至欠款还清时止。依据《企业破产法》相关规定，利息、罚息、复利应计算至破产受理日（即2022年6月6日）止，共计684天。因此，2020.7.23-2022.6.6的利息、罚息和复利，结合《个人购房合同》约定的利率（年利率6.8775%，罚息上浮50%），计算得正常利息7985.12元、罚息11977.68元、复利414.20元。以上利息、罚息、复利总计21411.94元。
（3）迟延履行利息依据《民事诉讼法》规定，按照日万分一点七五计算。依据判决确定的债务本金61930.04元 + 截至判决生效日（2021.9.24）的利息罚息复利（即1064.94元+2020.7.23至2021.9.24期间新增部分为5698.19元）= 68693.17元。以此为计算基数，自判决生效次日2021年9月25日起，至破产受理日2022年6月6日止，共255天。因此，计算迟延履行利息为68693.17元*0.000175/天*255天=3066.00元。
（4）生效判决判令由建贺公司承担的一审案件受理费687元（已减半收取），属于破产债权，予以确认。债权人主张二审案件受理费1375元，依生效判决由债权人（上诉人）自行负担，故不予确认。
（二）性质
本金、利息（含罚息和复利）、其他损失属于普通债权，迟延履行利息为劣后债权。
理由：1.生效判决已明确驳回了债权人对抵押房产（预告登记）的优先受偿权请求。因此，该笔债权不享有物权担保优先权，同时不属于《企业破产法》规定的职工债权、税收债权等优先债权，不享有优先权。2.依据相关法律规定，迟延履行利息为劣后债权。</t>
  </si>
  <si>
    <t>广西北部湾银行股份有限公司梧州分行</t>
  </si>
  <si>
    <t>（一）金额
1.认定：本金358244.43元，利息978.01元
2.理由：（1）依据借款合同、个人借款凭证证实，北部湾银行梧州分行与借款人莫维廷、林伟军之间成立了合法有效的金融借款合同关系。借款金额430000元，用于购买建贺公司开发的房产（贺州市平桂区平桂大道28号3栋2单元604号房），建贺公司承担连带保证责任。不动产登记证明（预告登记）证实，银行为抵押权人（预告登记权利人），担保债权数额430000元，已依法办理登记。
（2）根据申报人提供的《还款明细》，该笔借款的还款记录持续至2025年4月29日。明细显示，每期还款均包含本金、利息、少量罚息及复利。最后一期（2025年4月29日）还款后，系统显示回收本金1403.46元。经核对，申报的债权本金358244.43元，与《还款明细》最后时点的贷款剩余本金一致。《主动还款申请》系统截图中（日期2025-05-08），亦明确显示“剩余本金：358244.43元”。因此，对债权本金358244.43元予以认定。
（3）提供的《个人房屋借款/担保合同》第38条，贷款利率以最近一个月相应期限的贷款市场报价利率（LPR）加108个基点执行，按日计息，贷款期限在一年以上的，贷款利率每年调整一次，调整日为每年1月1日，按调整日当日对应的LPR及上述加点数值确定。由于2025年1月1日当日无LPR报价，依据市场惯例及中国人民银行授权全国银行间同业拆借中心公布的LPR有效性规则（“以上LPR在下一次发布LPR之前有效”），2025年1月1日对应的五年期以上LPR应为2024年12月20日公布的数值，即3.6%，加108个基点即为4.68%。申报人主张利息计算期间为2025年4月18日至2025年5月8日，共计21天。因此利息计算为358244.43 *4.68%/360*21=978.01元。
（二）性质
担保优先债权
理由：债权人就抵押物（贺州市平桂区平桂大道28号3栋2单元604号房）的处置所得价款，在担保债权总额430000元的范围内，对确认的债权本金358244.43元及其相应利息享有优先受偿权。该优先权基于已办理的预售商品房抵押权预告登记而产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</si>
</sst>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m\-dd"/>
  </numFmts>
  <fonts count="35">
    <font>
      <sz val="11"/>
      <color theme="1"/>
      <name val="宋体"/>
      <charset val="134"/>
      <scheme val="minor"/>
    </font>
    <font>
      <sz val="6"/>
      <color theme="1"/>
      <name val="宋体"/>
      <charset val="134"/>
      <scheme val="minor"/>
    </font>
    <font>
      <b/>
      <sz val="16"/>
      <color theme="1"/>
      <name val="仿宋"/>
      <charset val="134"/>
    </font>
    <font>
      <sz val="12"/>
      <color theme="1"/>
      <name val="仿宋"/>
      <charset val="134"/>
    </font>
    <font>
      <b/>
      <sz val="16"/>
      <color rgb="FF000000"/>
      <name val="黑体"/>
      <charset val="134"/>
    </font>
    <font>
      <b/>
      <sz val="12"/>
      <color rgb="FF000000"/>
      <name val="仿宋"/>
      <charset val="134"/>
    </font>
    <font>
      <b/>
      <sz val="16"/>
      <name val="仿宋"/>
      <charset val="134"/>
    </font>
    <font>
      <sz val="16"/>
      <color theme="1"/>
      <name val="仿宋"/>
      <charset val="134"/>
    </font>
    <font>
      <sz val="16"/>
      <color rgb="FF000000"/>
      <name val="仿宋"/>
      <charset val="134"/>
    </font>
    <font>
      <sz val="16"/>
      <name val="仿宋"/>
      <charset val="134"/>
    </font>
    <font>
      <sz val="16"/>
      <color rgb="FFFF0000"/>
      <name val="仿宋"/>
      <charset val="134"/>
    </font>
    <font>
      <b/>
      <sz val="26"/>
      <name val="黑体"/>
      <charset val="134"/>
    </font>
    <font>
      <b/>
      <sz val="16"/>
      <name val="黑体"/>
      <charset val="134"/>
    </font>
    <font>
      <b/>
      <sz val="16"/>
      <color rgb="FFFF0000"/>
      <name val="仿宋"/>
      <charset val="134"/>
    </font>
    <font>
      <sz val="14"/>
      <color theme="1"/>
      <name val="仿宋"/>
      <charset val="134"/>
    </font>
    <font>
      <sz val="14"/>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4"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3" fillId="0" borderId="0" applyNumberFormat="0" applyFill="0" applyBorder="0" applyAlignment="0" applyProtection="0">
      <alignment vertical="center"/>
    </xf>
    <xf numFmtId="0" fontId="24" fillId="4" borderId="7" applyNumberFormat="0" applyAlignment="0" applyProtection="0">
      <alignment vertical="center"/>
    </xf>
    <xf numFmtId="0" fontId="25" fillId="5" borderId="8" applyNumberFormat="0" applyAlignment="0" applyProtection="0">
      <alignment vertical="center"/>
    </xf>
    <xf numFmtId="0" fontId="26" fillId="5" borderId="7" applyNumberFormat="0" applyAlignment="0" applyProtection="0">
      <alignment vertical="center"/>
    </xf>
    <xf numFmtId="0" fontId="27" fillId="6" borderId="9" applyNumberFormat="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5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3" fillId="0" borderId="0" xfId="0" applyFont="1" applyAlignment="1">
      <alignment horizontal="justify"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right" vertical="center" wrapText="1"/>
    </xf>
    <xf numFmtId="0" fontId="2" fillId="0" borderId="1" xfId="0" applyFont="1" applyFill="1" applyBorder="1" applyAlignment="1">
      <alignment horizontal="justify" vertical="center" wrapText="1"/>
    </xf>
    <xf numFmtId="0" fontId="6" fillId="0" borderId="0" xfId="0" applyFont="1" applyFill="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0" borderId="1" xfId="0" applyFont="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3" fillId="0" borderId="1" xfId="0" applyFont="1" applyBorder="1" applyAlignment="1">
      <alignment horizontal="justify"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9"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Fill="1" applyAlignment="1">
      <alignment horizontal="center" vertical="center" wrapText="1"/>
    </xf>
    <xf numFmtId="0" fontId="9" fillId="0" borderId="0" xfId="0" applyFont="1" applyFill="1" applyAlignment="1">
      <alignment horizontal="center" vertical="center" wrapText="1"/>
    </xf>
    <xf numFmtId="176" fontId="2" fillId="0" borderId="0" xfId="0" applyNumberFormat="1" applyFont="1" applyAlignment="1">
      <alignment horizontal="center" vertical="center" wrapText="1"/>
    </xf>
    <xf numFmtId="10" fontId="9" fillId="0" borderId="0" xfId="0" applyNumberFormat="1" applyFont="1" applyFill="1" applyAlignment="1">
      <alignment horizontal="center" vertical="center" wrapText="1"/>
    </xf>
    <xf numFmtId="0" fontId="9" fillId="0" borderId="0" xfId="0" applyFont="1" applyAlignment="1">
      <alignment horizontal="justify" vertical="center" wrapText="1"/>
    </xf>
    <xf numFmtId="0" fontId="11" fillId="0" borderId="1" xfId="0" applyFont="1" applyFill="1" applyBorder="1" applyAlignment="1">
      <alignment horizontal="center" vertical="center" wrapText="1"/>
    </xf>
    <xf numFmtId="10" fontId="11"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0" fontId="12" fillId="0" borderId="1" xfId="0" applyFont="1" applyFill="1" applyBorder="1" applyAlignment="1">
      <alignment horizontal="right" vertical="center" wrapText="1"/>
    </xf>
    <xf numFmtId="10" fontId="12" fillId="0" borderId="1" xfId="0" applyNumberFormat="1" applyFont="1" applyFill="1" applyBorder="1" applyAlignment="1">
      <alignment horizontal="right" vertical="center" wrapText="1"/>
    </xf>
    <xf numFmtId="0" fontId="13" fillId="0" borderId="0" xfId="0" applyFont="1" applyAlignment="1">
      <alignment horizontal="center" vertical="center" wrapText="1"/>
    </xf>
    <xf numFmtId="10" fontId="6" fillId="0" borderId="1" xfId="0" applyNumberFormat="1" applyFont="1" applyFill="1" applyBorder="1" applyAlignment="1">
      <alignment horizontal="center" vertical="center" wrapText="1"/>
    </xf>
    <xf numFmtId="0" fontId="6" fillId="2" borderId="0" xfId="0" applyFont="1" applyFill="1" applyAlignment="1">
      <alignment horizontal="center" vertical="center" wrapText="1"/>
    </xf>
    <xf numFmtId="0" fontId="6" fillId="0" borderId="3" xfId="0" applyFont="1" applyFill="1" applyBorder="1" applyAlignment="1">
      <alignment horizontal="center" vertical="center" wrapText="1"/>
    </xf>
    <xf numFmtId="10" fontId="6" fillId="0" borderId="0" xfId="0" applyNumberFormat="1" applyFont="1" applyFill="1" applyAlignment="1">
      <alignment horizontal="center" vertical="center" wrapText="1"/>
    </xf>
    <xf numFmtId="0" fontId="9" fillId="0" borderId="1" xfId="0"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10" fontId="7" fillId="0" borderId="1" xfId="0" applyNumberFormat="1" applyFont="1" applyBorder="1" applyAlignment="1">
      <alignment horizontal="center" vertical="center" wrapText="1"/>
    </xf>
    <xf numFmtId="0" fontId="14" fillId="0" borderId="1" xfId="0" applyFont="1" applyBorder="1" applyAlignment="1">
      <alignment horizontal="justify" vertical="center" wrapText="1"/>
    </xf>
    <xf numFmtId="0" fontId="15" fillId="0" borderId="1" xfId="0" applyFont="1" applyFill="1" applyBorder="1" applyAlignment="1">
      <alignment horizontal="justify" vertical="center" wrapText="1"/>
    </xf>
    <xf numFmtId="0" fontId="10" fillId="0" borderId="0" xfId="0" applyFont="1" applyFill="1" applyAlignment="1">
      <alignment horizontal="center" vertical="center" wrapText="1"/>
    </xf>
    <xf numFmtId="0" fontId="8" fillId="0" borderId="1" xfId="0" applyFont="1" applyBorder="1" applyAlignment="1">
      <alignment horizontal="center" vertical="center" wrapText="1"/>
    </xf>
    <xf numFmtId="0" fontId="14" fillId="0" borderId="1" xfId="0" applyFont="1" applyBorder="1" applyAlignment="1" applyProtection="1">
      <alignment horizontal="justify" vertical="center" wrapText="1"/>
      <protection locked="0"/>
    </xf>
    <xf numFmtId="176" fontId="2" fillId="0" borderId="1" xfId="0" applyNumberFormat="1" applyFont="1" applyBorder="1" applyAlignment="1">
      <alignment horizontal="center" vertical="center" wrapText="1"/>
    </xf>
    <xf numFmtId="176" fontId="13"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5"/>
  <sheetViews>
    <sheetView tabSelected="1" zoomScale="60" zoomScaleNormal="60" workbookViewId="0">
      <pane xSplit="3" ySplit="4" topLeftCell="P32" activePane="bottomRight" state="frozen"/>
      <selection/>
      <selection pane="topRight"/>
      <selection pane="bottomLeft"/>
      <selection pane="bottomRight" activeCell="Y34" sqref="Y34"/>
    </sheetView>
  </sheetViews>
  <sheetFormatPr defaultColWidth="9" defaultRowHeight="20.25"/>
  <cols>
    <col min="1" max="1" width="12.375" style="26"/>
    <col min="2" max="2" width="13.3333333333333" style="26" customWidth="1"/>
    <col min="3" max="3" width="12.5" style="31" customWidth="1"/>
    <col min="4" max="4" width="9" style="26"/>
    <col min="5" max="5" width="15.5" style="26" customWidth="1"/>
    <col min="6" max="6" width="11" style="26" customWidth="1"/>
    <col min="7" max="7" width="15.5333333333333" style="31" customWidth="1"/>
    <col min="8" max="8" width="16.3916666666667" style="26" customWidth="1"/>
    <col min="9" max="9" width="9.88333333333333" style="26" customWidth="1"/>
    <col min="10" max="10" width="21.2583333333333" style="31" customWidth="1"/>
    <col min="11" max="11" width="14.3833333333333" style="26" customWidth="1"/>
    <col min="12" max="12" width="24.5" style="26" customWidth="1"/>
    <col min="13" max="13" width="21" style="26" customWidth="1"/>
    <col min="14" max="14" width="18.0416666666667" style="31" customWidth="1"/>
    <col min="15" max="15" width="17.375" style="31" customWidth="1"/>
    <col min="16" max="16" width="13.5" style="26" customWidth="1"/>
    <col min="17" max="17" width="22.2583333333333" style="26" customWidth="1"/>
    <col min="18" max="18" width="20" style="26" customWidth="1"/>
    <col min="19" max="19" width="16.875" style="26" customWidth="1"/>
    <col min="20" max="22" width="23.7583333333333" style="26" customWidth="1"/>
    <col min="23" max="23" width="25.7583333333333" style="33" customWidth="1"/>
    <col min="24" max="24" width="25.7583333333333" style="31" customWidth="1"/>
    <col min="25" max="25" width="105" style="34" customWidth="1"/>
    <col min="26" max="26" width="18.125" style="29" customWidth="1"/>
    <col min="27" max="16384" width="9" style="26"/>
  </cols>
  <sheetData>
    <row r="1" s="26" customFormat="1" ht="87" customHeight="1" spans="1:26">
      <c r="A1" s="35" t="s">
        <v>0</v>
      </c>
      <c r="B1" s="35"/>
      <c r="C1" s="35"/>
      <c r="D1" s="35"/>
      <c r="E1" s="35"/>
      <c r="F1" s="35"/>
      <c r="G1" s="35"/>
      <c r="H1" s="35"/>
      <c r="I1" s="35"/>
      <c r="J1" s="35"/>
      <c r="K1" s="35"/>
      <c r="L1" s="35"/>
      <c r="M1" s="35"/>
      <c r="N1" s="35"/>
      <c r="O1" s="35"/>
      <c r="P1" s="35"/>
      <c r="Q1" s="35"/>
      <c r="R1" s="35"/>
      <c r="S1" s="35"/>
      <c r="T1" s="35"/>
      <c r="U1" s="35"/>
      <c r="V1" s="35"/>
      <c r="W1" s="36"/>
      <c r="X1" s="35"/>
      <c r="Y1" s="37"/>
      <c r="Z1" s="29"/>
    </row>
    <row r="2" s="27" customFormat="1" ht="46" customHeight="1" spans="1:26">
      <c r="A2" s="38" t="s">
        <v>1</v>
      </c>
      <c r="B2" s="38"/>
      <c r="C2" s="38"/>
      <c r="D2" s="38"/>
      <c r="E2" s="38"/>
      <c r="F2" s="38"/>
      <c r="G2" s="38"/>
      <c r="H2" s="38"/>
      <c r="I2" s="38"/>
      <c r="J2" s="38"/>
      <c r="K2" s="38"/>
      <c r="L2" s="38"/>
      <c r="M2" s="38"/>
      <c r="N2" s="38"/>
      <c r="O2" s="38"/>
      <c r="P2" s="38"/>
      <c r="Q2" s="38"/>
      <c r="R2" s="38"/>
      <c r="S2" s="38"/>
      <c r="T2" s="38"/>
      <c r="U2" s="38"/>
      <c r="V2" s="38"/>
      <c r="W2" s="39"/>
      <c r="X2" s="38"/>
      <c r="Y2" s="37"/>
      <c r="Z2" s="40"/>
    </row>
    <row r="3" s="14" customFormat="1" spans="1:26">
      <c r="A3" s="16" t="s">
        <v>2</v>
      </c>
      <c r="B3" s="16" t="s">
        <v>3</v>
      </c>
      <c r="C3" s="16" t="s">
        <v>4</v>
      </c>
      <c r="D3" s="16" t="s">
        <v>5</v>
      </c>
      <c r="E3" s="16"/>
      <c r="F3" s="16"/>
      <c r="G3" s="16"/>
      <c r="H3" s="16"/>
      <c r="I3" s="16" t="s">
        <v>6</v>
      </c>
      <c r="J3" s="16" t="s">
        <v>7</v>
      </c>
      <c r="K3" s="16" t="s">
        <v>8</v>
      </c>
      <c r="L3" s="16"/>
      <c r="M3" s="16"/>
      <c r="N3" s="16"/>
      <c r="O3" s="16"/>
      <c r="P3" s="16" t="s">
        <v>9</v>
      </c>
      <c r="Q3" s="16"/>
      <c r="R3" s="16"/>
      <c r="S3" s="16"/>
      <c r="T3" s="16"/>
      <c r="U3" s="16"/>
      <c r="V3" s="16"/>
      <c r="W3" s="41"/>
      <c r="X3" s="16"/>
      <c r="Y3" s="16" t="s">
        <v>10</v>
      </c>
      <c r="Z3" s="42" t="s">
        <v>11</v>
      </c>
    </row>
    <row r="4" s="14" customFormat="1" ht="81" customHeight="1" spans="1:26">
      <c r="A4" s="43"/>
      <c r="B4" s="43"/>
      <c r="C4" s="43"/>
      <c r="D4" s="43" t="s">
        <v>12</v>
      </c>
      <c r="E4" s="43" t="s">
        <v>13</v>
      </c>
      <c r="F4" s="43" t="s">
        <v>14</v>
      </c>
      <c r="G4" s="43" t="s">
        <v>15</v>
      </c>
      <c r="H4" s="43" t="s">
        <v>16</v>
      </c>
      <c r="I4" s="43"/>
      <c r="J4" s="43"/>
      <c r="K4" s="43" t="s">
        <v>17</v>
      </c>
      <c r="L4" s="43" t="s">
        <v>18</v>
      </c>
      <c r="M4" s="43" t="s">
        <v>19</v>
      </c>
      <c r="N4" s="43" t="s">
        <v>20</v>
      </c>
      <c r="O4" s="43" t="s">
        <v>21</v>
      </c>
      <c r="P4" s="43" t="s">
        <v>22</v>
      </c>
      <c r="Q4" s="43" t="s">
        <v>23</v>
      </c>
      <c r="R4" s="43" t="s">
        <v>24</v>
      </c>
      <c r="S4" s="43" t="s">
        <v>25</v>
      </c>
      <c r="T4" s="43" t="s">
        <v>26</v>
      </c>
      <c r="U4" s="43" t="s">
        <v>27</v>
      </c>
      <c r="V4" s="43" t="s">
        <v>28</v>
      </c>
      <c r="W4" s="44" t="s">
        <v>29</v>
      </c>
      <c r="X4" s="14" t="s">
        <v>30</v>
      </c>
      <c r="Y4" s="43"/>
      <c r="Z4" s="42"/>
    </row>
    <row r="5" s="28" customFormat="1" ht="187.5" spans="1:26">
      <c r="A5" s="45">
        <v>1</v>
      </c>
      <c r="B5" s="21" t="s">
        <v>31</v>
      </c>
      <c r="C5" s="21" t="s">
        <v>32</v>
      </c>
      <c r="D5" s="21" t="s">
        <v>33</v>
      </c>
      <c r="E5" s="21" t="s">
        <v>34</v>
      </c>
      <c r="F5" s="21" t="s">
        <v>35</v>
      </c>
      <c r="G5" s="21" t="s">
        <v>36</v>
      </c>
      <c r="H5" s="21">
        <v>136</v>
      </c>
      <c r="I5" s="46" t="s">
        <v>37</v>
      </c>
      <c r="J5" s="21">
        <v>569471</v>
      </c>
      <c r="K5" s="21" t="s">
        <v>38</v>
      </c>
      <c r="L5" s="45">
        <f t="shared" ref="L5:L26" si="0">SUM(M5:O5)</f>
        <v>569471</v>
      </c>
      <c r="M5" s="21">
        <v>569471</v>
      </c>
      <c r="N5" s="21" t="s">
        <v>39</v>
      </c>
      <c r="O5" s="21">
        <v>0</v>
      </c>
      <c r="P5" s="47" t="s">
        <v>40</v>
      </c>
      <c r="Q5" s="47">
        <v>569471</v>
      </c>
      <c r="R5" s="47">
        <v>48803.66</v>
      </c>
      <c r="S5" s="21">
        <v>0</v>
      </c>
      <c r="T5" s="21">
        <f t="shared" ref="T5:T20" si="1">SUM(Q5:S5)</f>
        <v>618274.66</v>
      </c>
      <c r="U5" s="21">
        <v>0</v>
      </c>
      <c r="V5" s="21">
        <v>0</v>
      </c>
      <c r="W5" s="48">
        <f>Q5/J5</f>
        <v>1</v>
      </c>
      <c r="X5" s="47" t="s">
        <v>41</v>
      </c>
      <c r="Y5" s="49" t="s">
        <v>42</v>
      </c>
      <c r="Z5" s="29"/>
    </row>
    <row r="6" s="28" customFormat="1" ht="247" customHeight="1" spans="1:26">
      <c r="A6" s="45">
        <v>2</v>
      </c>
      <c r="B6" s="21" t="s">
        <v>43</v>
      </c>
      <c r="C6" s="21" t="s">
        <v>44</v>
      </c>
      <c r="D6" s="21" t="s">
        <v>33</v>
      </c>
      <c r="E6" s="21" t="s">
        <v>45</v>
      </c>
      <c r="F6" s="21" t="s">
        <v>35</v>
      </c>
      <c r="G6" s="21" t="s">
        <v>46</v>
      </c>
      <c r="H6" s="21">
        <v>87.68</v>
      </c>
      <c r="I6" s="46" t="s">
        <v>37</v>
      </c>
      <c r="J6" s="21">
        <v>183711</v>
      </c>
      <c r="K6" s="21" t="s">
        <v>38</v>
      </c>
      <c r="L6" s="45">
        <f t="shared" si="0"/>
        <v>183711</v>
      </c>
      <c r="M6" s="21">
        <v>183711</v>
      </c>
      <c r="N6" s="21" t="s">
        <v>39</v>
      </c>
      <c r="O6" s="21">
        <v>0</v>
      </c>
      <c r="P6" s="47" t="s">
        <v>40</v>
      </c>
      <c r="Q6" s="47">
        <v>183711</v>
      </c>
      <c r="R6" s="47">
        <v>4651.56</v>
      </c>
      <c r="S6" s="21">
        <v>0</v>
      </c>
      <c r="T6" s="21">
        <f t="shared" si="1"/>
        <v>188362.56</v>
      </c>
      <c r="U6" s="21">
        <v>0</v>
      </c>
      <c r="V6" s="21">
        <v>0</v>
      </c>
      <c r="W6" s="48">
        <f>Q6/J6</f>
        <v>1</v>
      </c>
      <c r="X6" s="47" t="s">
        <v>41</v>
      </c>
      <c r="Y6" s="49" t="s">
        <v>47</v>
      </c>
      <c r="Z6" s="29"/>
    </row>
    <row r="7" s="28" customFormat="1" ht="188" customHeight="1" spans="1:26">
      <c r="A7" s="45">
        <v>3</v>
      </c>
      <c r="B7" s="21" t="s">
        <v>48</v>
      </c>
      <c r="C7" s="21" t="s">
        <v>49</v>
      </c>
      <c r="D7" s="21" t="s">
        <v>33</v>
      </c>
      <c r="E7" s="21" t="s">
        <v>34</v>
      </c>
      <c r="F7" s="21" t="s">
        <v>50</v>
      </c>
      <c r="G7" s="21" t="s">
        <v>51</v>
      </c>
      <c r="H7" s="21">
        <v>89</v>
      </c>
      <c r="I7" s="46" t="s">
        <v>52</v>
      </c>
      <c r="J7" s="21" t="s">
        <v>50</v>
      </c>
      <c r="K7" s="21" t="s">
        <v>53</v>
      </c>
      <c r="L7" s="45">
        <f t="shared" si="0"/>
        <v>16000</v>
      </c>
      <c r="M7" s="21">
        <v>10000</v>
      </c>
      <c r="N7" s="21">
        <v>4000</v>
      </c>
      <c r="O7" s="21">
        <v>2000</v>
      </c>
      <c r="P7" s="47" t="s">
        <v>54</v>
      </c>
      <c r="Q7" s="47">
        <v>0</v>
      </c>
      <c r="R7" s="47">
        <v>0</v>
      </c>
      <c r="S7" s="21">
        <v>0</v>
      </c>
      <c r="T7" s="21">
        <f t="shared" si="1"/>
        <v>0</v>
      </c>
      <c r="U7" s="21">
        <v>0</v>
      </c>
      <c r="V7" s="21">
        <v>16000</v>
      </c>
      <c r="W7" s="48" t="s">
        <v>50</v>
      </c>
      <c r="X7" s="47" t="s">
        <v>50</v>
      </c>
      <c r="Y7" s="49" t="s">
        <v>55</v>
      </c>
      <c r="Z7" s="29"/>
    </row>
    <row r="8" s="28" customFormat="1" ht="241" customHeight="1" spans="1:26">
      <c r="A8" s="45">
        <v>4</v>
      </c>
      <c r="B8" s="21" t="s">
        <v>56</v>
      </c>
      <c r="C8" s="21" t="s">
        <v>57</v>
      </c>
      <c r="D8" s="21" t="s">
        <v>33</v>
      </c>
      <c r="E8" s="21" t="s">
        <v>45</v>
      </c>
      <c r="F8" s="21" t="s">
        <v>58</v>
      </c>
      <c r="G8" s="21" t="s">
        <v>59</v>
      </c>
      <c r="H8" s="21">
        <v>71.41</v>
      </c>
      <c r="I8" s="46" t="s">
        <v>37</v>
      </c>
      <c r="J8" s="21">
        <v>180720</v>
      </c>
      <c r="K8" s="21" t="s">
        <v>53</v>
      </c>
      <c r="L8" s="45">
        <f t="shared" si="0"/>
        <v>180720</v>
      </c>
      <c r="M8" s="21">
        <v>180720</v>
      </c>
      <c r="N8" s="21" t="s">
        <v>39</v>
      </c>
      <c r="O8" s="21">
        <v>0</v>
      </c>
      <c r="P8" s="47" t="s">
        <v>60</v>
      </c>
      <c r="Q8" s="47">
        <v>180720</v>
      </c>
      <c r="R8" s="47">
        <v>4575.83</v>
      </c>
      <c r="S8" s="21">
        <v>0</v>
      </c>
      <c r="T8" s="21">
        <f t="shared" si="1"/>
        <v>185295.83</v>
      </c>
      <c r="U8" s="21">
        <v>0</v>
      </c>
      <c r="V8" s="21">
        <v>0</v>
      </c>
      <c r="W8" s="48">
        <f t="shared" ref="W8:W20" si="2">Q8/J8</f>
        <v>1</v>
      </c>
      <c r="X8" s="47" t="s">
        <v>41</v>
      </c>
      <c r="Y8" s="50" t="s">
        <v>61</v>
      </c>
      <c r="Z8" s="29" t="s">
        <v>62</v>
      </c>
    </row>
    <row r="9" s="28" customFormat="1" ht="306" customHeight="1" spans="1:26">
      <c r="A9" s="45">
        <v>5</v>
      </c>
      <c r="B9" s="21" t="s">
        <v>63</v>
      </c>
      <c r="C9" s="21" t="s">
        <v>64</v>
      </c>
      <c r="D9" s="21" t="s">
        <v>33</v>
      </c>
      <c r="E9" s="21" t="s">
        <v>45</v>
      </c>
      <c r="F9" s="21" t="s">
        <v>35</v>
      </c>
      <c r="G9" s="21" t="s">
        <v>65</v>
      </c>
      <c r="H9" s="21">
        <v>130.29</v>
      </c>
      <c r="I9" s="46" t="s">
        <v>37</v>
      </c>
      <c r="J9" s="21">
        <v>274904</v>
      </c>
      <c r="K9" s="21" t="s">
        <v>53</v>
      </c>
      <c r="L9" s="45">
        <f t="shared" si="0"/>
        <v>283254</v>
      </c>
      <c r="M9" s="21">
        <v>274904</v>
      </c>
      <c r="N9" s="21" t="s">
        <v>39</v>
      </c>
      <c r="O9" s="21">
        <v>8350</v>
      </c>
      <c r="P9" s="47" t="s">
        <v>60</v>
      </c>
      <c r="Q9" s="47">
        <v>84904</v>
      </c>
      <c r="R9" s="47">
        <v>0</v>
      </c>
      <c r="S9" s="45">
        <v>0</v>
      </c>
      <c r="T9" s="21">
        <f t="shared" si="1"/>
        <v>84904</v>
      </c>
      <c r="U9" s="21">
        <v>0</v>
      </c>
      <c r="V9" s="45">
        <v>0</v>
      </c>
      <c r="W9" s="48">
        <f t="shared" si="2"/>
        <v>0.308849634781596</v>
      </c>
      <c r="X9" s="47" t="s">
        <v>66</v>
      </c>
      <c r="Y9" s="50" t="s">
        <v>67</v>
      </c>
      <c r="Z9" s="29"/>
    </row>
    <row r="10" s="29" customFormat="1" ht="366" customHeight="1" spans="1:26">
      <c r="A10" s="45">
        <v>6</v>
      </c>
      <c r="B10" s="21" t="s">
        <v>68</v>
      </c>
      <c r="C10" s="21" t="s">
        <v>69</v>
      </c>
      <c r="D10" s="21" t="s">
        <v>33</v>
      </c>
      <c r="E10" s="21" t="s">
        <v>45</v>
      </c>
      <c r="F10" s="21" t="s">
        <v>58</v>
      </c>
      <c r="G10" s="21" t="s">
        <v>65</v>
      </c>
      <c r="H10" s="21">
        <v>130.48</v>
      </c>
      <c r="I10" s="46" t="s">
        <v>37</v>
      </c>
      <c r="J10" s="21">
        <v>267790</v>
      </c>
      <c r="K10" s="21" t="s">
        <v>38</v>
      </c>
      <c r="L10" s="45">
        <f t="shared" si="0"/>
        <v>272639.51</v>
      </c>
      <c r="M10" s="21">
        <v>267790</v>
      </c>
      <c r="N10" s="21" t="s">
        <v>39</v>
      </c>
      <c r="O10" s="21">
        <v>4849.51</v>
      </c>
      <c r="P10" s="47" t="s">
        <v>40</v>
      </c>
      <c r="Q10" s="47">
        <v>267790</v>
      </c>
      <c r="R10" s="47">
        <v>6780</v>
      </c>
      <c r="S10" s="45">
        <v>0</v>
      </c>
      <c r="T10" s="21">
        <f t="shared" si="1"/>
        <v>274570</v>
      </c>
      <c r="U10" s="21">
        <v>0</v>
      </c>
      <c r="V10" s="21">
        <v>4849.51</v>
      </c>
      <c r="W10" s="48">
        <f t="shared" si="2"/>
        <v>1</v>
      </c>
      <c r="X10" s="45" t="s">
        <v>41</v>
      </c>
      <c r="Y10" s="50" t="s">
        <v>70</v>
      </c>
    </row>
    <row r="11" s="29" customFormat="1" ht="195" customHeight="1" spans="1:26">
      <c r="A11" s="45">
        <v>7</v>
      </c>
      <c r="B11" s="21" t="s">
        <v>71</v>
      </c>
      <c r="C11" s="21" t="s">
        <v>72</v>
      </c>
      <c r="D11" s="21" t="s">
        <v>33</v>
      </c>
      <c r="E11" s="21" t="s">
        <v>45</v>
      </c>
      <c r="F11" s="21" t="s">
        <v>73</v>
      </c>
      <c r="G11" s="21" t="s">
        <v>74</v>
      </c>
      <c r="H11" s="21">
        <v>126.82</v>
      </c>
      <c r="I11" s="46" t="s">
        <v>37</v>
      </c>
      <c r="J11" s="21">
        <v>258800</v>
      </c>
      <c r="K11" s="21" t="s">
        <v>38</v>
      </c>
      <c r="L11" s="45">
        <f t="shared" si="0"/>
        <v>258800</v>
      </c>
      <c r="M11" s="21">
        <v>258800</v>
      </c>
      <c r="N11" s="21" t="s">
        <v>39</v>
      </c>
      <c r="O11" s="21">
        <v>0</v>
      </c>
      <c r="P11" s="47" t="s">
        <v>40</v>
      </c>
      <c r="Q11" s="47">
        <v>258800</v>
      </c>
      <c r="R11" s="47">
        <v>6553</v>
      </c>
      <c r="S11" s="45">
        <v>0</v>
      </c>
      <c r="T11" s="21">
        <f t="shared" si="1"/>
        <v>265353</v>
      </c>
      <c r="U11" s="21">
        <v>0</v>
      </c>
      <c r="V11" s="21">
        <v>0</v>
      </c>
      <c r="W11" s="48">
        <f t="shared" si="2"/>
        <v>1</v>
      </c>
      <c r="X11" s="45" t="s">
        <v>41</v>
      </c>
      <c r="Y11" s="49" t="s">
        <v>75</v>
      </c>
      <c r="Z11" s="29" t="s">
        <v>62</v>
      </c>
    </row>
    <row r="12" s="28" customFormat="1" ht="175" customHeight="1" spans="1:26">
      <c r="A12" s="45">
        <v>8</v>
      </c>
      <c r="B12" s="21" t="s">
        <v>76</v>
      </c>
      <c r="C12" s="21" t="s">
        <v>77</v>
      </c>
      <c r="D12" s="21" t="s">
        <v>33</v>
      </c>
      <c r="E12" s="21" t="s">
        <v>45</v>
      </c>
      <c r="F12" s="21" t="s">
        <v>73</v>
      </c>
      <c r="G12" s="21" t="s">
        <v>78</v>
      </c>
      <c r="H12" s="21">
        <v>126.82</v>
      </c>
      <c r="I12" s="46" t="s">
        <v>37</v>
      </c>
      <c r="J12" s="21">
        <v>263969</v>
      </c>
      <c r="K12" s="21" t="s">
        <v>53</v>
      </c>
      <c r="L12" s="45">
        <f t="shared" si="0"/>
        <v>87702</v>
      </c>
      <c r="M12" s="21">
        <v>87702</v>
      </c>
      <c r="N12" s="21">
        <v>0</v>
      </c>
      <c r="O12" s="21">
        <v>0</v>
      </c>
      <c r="P12" s="47" t="s">
        <v>60</v>
      </c>
      <c r="Q12" s="47">
        <v>87702</v>
      </c>
      <c r="R12" s="47">
        <v>0</v>
      </c>
      <c r="S12" s="45">
        <v>0</v>
      </c>
      <c r="T12" s="21">
        <f t="shared" si="1"/>
        <v>87702</v>
      </c>
      <c r="U12" s="21">
        <v>0</v>
      </c>
      <c r="V12" s="21">
        <v>0</v>
      </c>
      <c r="W12" s="48">
        <f t="shared" si="2"/>
        <v>0.33224355890275</v>
      </c>
      <c r="X12" s="45" t="s">
        <v>66</v>
      </c>
      <c r="Y12" s="50" t="s">
        <v>79</v>
      </c>
      <c r="Z12" s="29"/>
    </row>
    <row r="13" s="29" customFormat="1" ht="203" customHeight="1" spans="1:26">
      <c r="A13" s="45">
        <v>9</v>
      </c>
      <c r="B13" s="21" t="s">
        <v>80</v>
      </c>
      <c r="C13" s="21" t="s">
        <v>81</v>
      </c>
      <c r="D13" s="21" t="s">
        <v>33</v>
      </c>
      <c r="E13" s="21" t="s">
        <v>45</v>
      </c>
      <c r="F13" s="21" t="s">
        <v>73</v>
      </c>
      <c r="G13" s="21" t="s">
        <v>82</v>
      </c>
      <c r="H13" s="21">
        <v>127</v>
      </c>
      <c r="I13" s="46" t="s">
        <v>37</v>
      </c>
      <c r="J13" s="21">
        <v>261248</v>
      </c>
      <c r="K13" s="21" t="s">
        <v>38</v>
      </c>
      <c r="L13" s="45">
        <f t="shared" si="0"/>
        <v>183248</v>
      </c>
      <c r="M13" s="21">
        <v>183248</v>
      </c>
      <c r="N13" s="21" t="s">
        <v>39</v>
      </c>
      <c r="O13" s="21" t="s">
        <v>39</v>
      </c>
      <c r="P13" s="47" t="s">
        <v>40</v>
      </c>
      <c r="Q13" s="47">
        <v>183248</v>
      </c>
      <c r="R13" s="47">
        <v>0</v>
      </c>
      <c r="S13" s="45">
        <v>0</v>
      </c>
      <c r="T13" s="21">
        <f t="shared" si="1"/>
        <v>183248</v>
      </c>
      <c r="U13" s="21">
        <v>0</v>
      </c>
      <c r="V13" s="21">
        <v>0</v>
      </c>
      <c r="W13" s="48">
        <f t="shared" si="2"/>
        <v>0.701433121019108</v>
      </c>
      <c r="X13" s="45" t="s">
        <v>41</v>
      </c>
      <c r="Y13" s="50" t="s">
        <v>83</v>
      </c>
      <c r="Z13" s="29" t="s">
        <v>84</v>
      </c>
    </row>
    <row r="14" s="29" customFormat="1" ht="238" customHeight="1" spans="1:26">
      <c r="A14" s="45">
        <v>10</v>
      </c>
      <c r="B14" s="21" t="s">
        <v>85</v>
      </c>
      <c r="C14" s="21" t="s">
        <v>86</v>
      </c>
      <c r="D14" s="21" t="s">
        <v>33</v>
      </c>
      <c r="E14" s="21" t="s">
        <v>45</v>
      </c>
      <c r="F14" s="21" t="s">
        <v>35</v>
      </c>
      <c r="G14" s="21" t="s">
        <v>87</v>
      </c>
      <c r="H14" s="21">
        <v>130.29</v>
      </c>
      <c r="I14" s="46" t="s">
        <v>37</v>
      </c>
      <c r="J14" s="21">
        <v>278096</v>
      </c>
      <c r="K14" s="21" t="s">
        <v>38</v>
      </c>
      <c r="L14" s="45">
        <f t="shared" si="0"/>
        <v>278096</v>
      </c>
      <c r="M14" s="21">
        <v>278096</v>
      </c>
      <c r="N14" s="21" t="s">
        <v>39</v>
      </c>
      <c r="O14" s="21" t="s">
        <v>39</v>
      </c>
      <c r="P14" s="47" t="s">
        <v>40</v>
      </c>
      <c r="Q14" s="47">
        <v>228096</v>
      </c>
      <c r="R14" s="47">
        <v>0</v>
      </c>
      <c r="S14" s="45">
        <v>0</v>
      </c>
      <c r="T14" s="21">
        <f t="shared" si="1"/>
        <v>228096</v>
      </c>
      <c r="U14" s="21">
        <v>0</v>
      </c>
      <c r="V14" s="21">
        <v>50000</v>
      </c>
      <c r="W14" s="48">
        <f t="shared" si="2"/>
        <v>0.820205972038433</v>
      </c>
      <c r="X14" s="45" t="s">
        <v>41</v>
      </c>
      <c r="Y14" s="50" t="s">
        <v>88</v>
      </c>
      <c r="Z14" s="29" t="s">
        <v>84</v>
      </c>
    </row>
    <row r="15" s="29" customFormat="1" ht="170" customHeight="1" spans="1:26">
      <c r="A15" s="45">
        <v>11</v>
      </c>
      <c r="B15" s="21" t="s">
        <v>89</v>
      </c>
      <c r="C15" s="21" t="s">
        <v>90</v>
      </c>
      <c r="D15" s="21" t="s">
        <v>33</v>
      </c>
      <c r="E15" s="21" t="s">
        <v>45</v>
      </c>
      <c r="F15" s="21" t="s">
        <v>73</v>
      </c>
      <c r="G15" s="21" t="s">
        <v>91</v>
      </c>
      <c r="H15" s="21">
        <v>129.2</v>
      </c>
      <c r="I15" s="46" t="s">
        <v>37</v>
      </c>
      <c r="J15" s="21">
        <v>284504</v>
      </c>
      <c r="K15" s="21" t="s">
        <v>38</v>
      </c>
      <c r="L15" s="45">
        <f t="shared" si="0"/>
        <v>199844</v>
      </c>
      <c r="M15" s="21">
        <v>199844</v>
      </c>
      <c r="N15" s="21" t="s">
        <v>39</v>
      </c>
      <c r="O15" s="21">
        <v>0</v>
      </c>
      <c r="P15" s="47" t="s">
        <v>40</v>
      </c>
      <c r="Q15" s="47">
        <v>199844</v>
      </c>
      <c r="R15" s="47">
        <v>0</v>
      </c>
      <c r="S15" s="45">
        <v>0</v>
      </c>
      <c r="T15" s="21">
        <f t="shared" si="1"/>
        <v>199844</v>
      </c>
      <c r="U15" s="21">
        <v>0</v>
      </c>
      <c r="V15" s="21">
        <v>0</v>
      </c>
      <c r="W15" s="48">
        <f t="shared" si="2"/>
        <v>0.702429491325254</v>
      </c>
      <c r="X15" s="45" t="s">
        <v>41</v>
      </c>
      <c r="Y15" s="49" t="s">
        <v>92</v>
      </c>
      <c r="Z15" s="29" t="s">
        <v>84</v>
      </c>
    </row>
    <row r="16" s="29" customFormat="1" ht="172" customHeight="1" spans="1:26">
      <c r="A16" s="45">
        <v>12</v>
      </c>
      <c r="B16" s="21" t="s">
        <v>93</v>
      </c>
      <c r="C16" s="21" t="s">
        <v>94</v>
      </c>
      <c r="D16" s="21" t="s">
        <v>33</v>
      </c>
      <c r="E16" s="21" t="s">
        <v>45</v>
      </c>
      <c r="F16" s="21" t="s">
        <v>73</v>
      </c>
      <c r="G16" s="21" t="s">
        <v>95</v>
      </c>
      <c r="H16" s="21">
        <v>116.57</v>
      </c>
      <c r="I16" s="46" t="s">
        <v>37</v>
      </c>
      <c r="J16" s="21">
        <v>267878</v>
      </c>
      <c r="K16" s="21" t="s">
        <v>53</v>
      </c>
      <c r="L16" s="45">
        <f t="shared" si="0"/>
        <v>107137.63</v>
      </c>
      <c r="M16" s="21">
        <v>80878</v>
      </c>
      <c r="N16" s="21">
        <v>22241.46</v>
      </c>
      <c r="O16" s="21">
        <v>4018.17</v>
      </c>
      <c r="P16" s="47" t="s">
        <v>60</v>
      </c>
      <c r="Q16" s="47">
        <v>80878</v>
      </c>
      <c r="R16" s="47">
        <v>0</v>
      </c>
      <c r="S16" s="45">
        <v>0</v>
      </c>
      <c r="T16" s="21">
        <f t="shared" si="1"/>
        <v>80878</v>
      </c>
      <c r="U16" s="21">
        <v>0</v>
      </c>
      <c r="V16" s="21">
        <f>L16-T16</f>
        <v>26259.63</v>
      </c>
      <c r="W16" s="48">
        <f t="shared" si="2"/>
        <v>0.301921023749617</v>
      </c>
      <c r="X16" s="45" t="s">
        <v>66</v>
      </c>
      <c r="Y16" s="49" t="s">
        <v>96</v>
      </c>
    </row>
    <row r="17" s="28" customFormat="1" ht="175" customHeight="1" spans="1:26">
      <c r="A17" s="45">
        <v>13</v>
      </c>
      <c r="B17" s="21" t="s">
        <v>97</v>
      </c>
      <c r="C17" s="21" t="s">
        <v>98</v>
      </c>
      <c r="D17" s="21" t="s">
        <v>33</v>
      </c>
      <c r="E17" s="21" t="s">
        <v>45</v>
      </c>
      <c r="F17" s="21" t="s">
        <v>99</v>
      </c>
      <c r="G17" s="21" t="s">
        <v>100</v>
      </c>
      <c r="H17" s="21">
        <v>120.15</v>
      </c>
      <c r="I17" s="46" t="s">
        <v>52</v>
      </c>
      <c r="J17" s="21">
        <v>296350</v>
      </c>
      <c r="K17" s="21" t="s">
        <v>53</v>
      </c>
      <c r="L17" s="45">
        <f t="shared" si="0"/>
        <v>50000</v>
      </c>
      <c r="M17" s="21">
        <v>50000</v>
      </c>
      <c r="N17" s="21" t="s">
        <v>101</v>
      </c>
      <c r="O17" s="21" t="s">
        <v>101</v>
      </c>
      <c r="P17" s="47" t="s">
        <v>60</v>
      </c>
      <c r="Q17" s="47">
        <v>50000</v>
      </c>
      <c r="R17" s="47">
        <v>984.79</v>
      </c>
      <c r="S17" s="21">
        <v>530</v>
      </c>
      <c r="T17" s="21">
        <f t="shared" si="1"/>
        <v>51514.79</v>
      </c>
      <c r="U17" s="21">
        <v>0</v>
      </c>
      <c r="V17" s="21">
        <v>0</v>
      </c>
      <c r="W17" s="48">
        <f t="shared" si="2"/>
        <v>0.168719419605197</v>
      </c>
      <c r="X17" s="21" t="s">
        <v>66</v>
      </c>
      <c r="Y17" s="49" t="s">
        <v>102</v>
      </c>
      <c r="Z17" s="29"/>
    </row>
    <row r="18" s="30" customFormat="1" ht="176" customHeight="1" spans="1:26">
      <c r="A18" s="45">
        <v>14</v>
      </c>
      <c r="B18" s="21" t="s">
        <v>103</v>
      </c>
      <c r="C18" s="21" t="s">
        <v>104</v>
      </c>
      <c r="D18" s="21" t="s">
        <v>33</v>
      </c>
      <c r="E18" s="21" t="s">
        <v>45</v>
      </c>
      <c r="F18" s="21" t="s">
        <v>73</v>
      </c>
      <c r="G18" s="21" t="s">
        <v>105</v>
      </c>
      <c r="H18" s="21">
        <v>129.2</v>
      </c>
      <c r="I18" s="46" t="s">
        <v>37</v>
      </c>
      <c r="J18" s="21">
        <v>282566</v>
      </c>
      <c r="K18" s="21" t="s">
        <v>53</v>
      </c>
      <c r="L18" s="45">
        <f t="shared" si="0"/>
        <v>85566</v>
      </c>
      <c r="M18" s="24">
        <v>85566</v>
      </c>
      <c r="N18" s="24">
        <v>0</v>
      </c>
      <c r="O18" s="47">
        <v>0</v>
      </c>
      <c r="P18" s="47" t="s">
        <v>60</v>
      </c>
      <c r="Q18" s="47">
        <v>85566</v>
      </c>
      <c r="R18" s="47">
        <v>0</v>
      </c>
      <c r="S18" s="45">
        <v>0</v>
      </c>
      <c r="T18" s="21">
        <f t="shared" si="1"/>
        <v>85566</v>
      </c>
      <c r="U18" s="21">
        <v>0</v>
      </c>
      <c r="V18" s="21">
        <v>0</v>
      </c>
      <c r="W18" s="48">
        <f t="shared" si="2"/>
        <v>0.302817748773738</v>
      </c>
      <c r="X18" s="21" t="s">
        <v>66</v>
      </c>
      <c r="Y18" s="49" t="s">
        <v>106</v>
      </c>
      <c r="Z18" s="51"/>
    </row>
    <row r="19" s="30" customFormat="1" ht="409" customHeight="1" spans="1:26">
      <c r="A19" s="45">
        <v>15</v>
      </c>
      <c r="B19" s="45" t="s">
        <v>107</v>
      </c>
      <c r="C19" s="45" t="s">
        <v>108</v>
      </c>
      <c r="D19" s="21" t="s">
        <v>33</v>
      </c>
      <c r="E19" s="21" t="s">
        <v>34</v>
      </c>
      <c r="F19" s="21" t="s">
        <v>35</v>
      </c>
      <c r="G19" s="21" t="s">
        <v>109</v>
      </c>
      <c r="H19" s="21">
        <v>115.35</v>
      </c>
      <c r="I19" s="46" t="s">
        <v>37</v>
      </c>
      <c r="J19" s="21">
        <v>525650</v>
      </c>
      <c r="K19" s="21" t="s">
        <v>38</v>
      </c>
      <c r="L19" s="45">
        <f t="shared" si="0"/>
        <v>525650</v>
      </c>
      <c r="M19" s="24">
        <v>525650</v>
      </c>
      <c r="N19" s="24" t="s">
        <v>39</v>
      </c>
      <c r="O19" s="47">
        <v>0</v>
      </c>
      <c r="P19" s="47" t="s">
        <v>40</v>
      </c>
      <c r="Q19" s="47">
        <v>525650</v>
      </c>
      <c r="R19" s="47">
        <v>47518.76</v>
      </c>
      <c r="S19" s="45"/>
      <c r="T19" s="21">
        <f t="shared" si="1"/>
        <v>573168.76</v>
      </c>
      <c r="U19" s="21">
        <v>0</v>
      </c>
      <c r="V19" s="21">
        <v>0</v>
      </c>
      <c r="W19" s="48">
        <f t="shared" si="2"/>
        <v>1</v>
      </c>
      <c r="X19" s="21" t="s">
        <v>41</v>
      </c>
      <c r="Y19" s="49" t="s">
        <v>110</v>
      </c>
      <c r="Z19" s="51"/>
    </row>
    <row r="20" s="30" customFormat="1" ht="270" customHeight="1" spans="1:26">
      <c r="A20" s="45">
        <v>16</v>
      </c>
      <c r="B20" s="21" t="s">
        <v>111</v>
      </c>
      <c r="C20" s="21" t="s">
        <v>112</v>
      </c>
      <c r="D20" s="21" t="s">
        <v>33</v>
      </c>
      <c r="E20" s="21" t="s">
        <v>34</v>
      </c>
      <c r="F20" s="21" t="s">
        <v>35</v>
      </c>
      <c r="G20" s="21" t="s">
        <v>113</v>
      </c>
      <c r="H20" s="21">
        <v>115.57</v>
      </c>
      <c r="I20" s="46" t="s">
        <v>52</v>
      </c>
      <c r="J20" s="21">
        <v>520065</v>
      </c>
      <c r="K20" s="21" t="s">
        <v>53</v>
      </c>
      <c r="L20" s="45">
        <f t="shared" si="0"/>
        <v>170065</v>
      </c>
      <c r="M20" s="21">
        <v>170065</v>
      </c>
      <c r="N20" s="21" t="s">
        <v>114</v>
      </c>
      <c r="O20" s="21">
        <v>0</v>
      </c>
      <c r="P20" s="47" t="s">
        <v>60</v>
      </c>
      <c r="Q20" s="47">
        <v>170065</v>
      </c>
      <c r="R20" s="47">
        <v>0</v>
      </c>
      <c r="S20" s="45">
        <v>0</v>
      </c>
      <c r="T20" s="21">
        <f t="shared" si="1"/>
        <v>170065</v>
      </c>
      <c r="U20" s="21">
        <v>0</v>
      </c>
      <c r="V20" s="21">
        <v>0</v>
      </c>
      <c r="W20" s="48">
        <f t="shared" si="2"/>
        <v>0.327007201022949</v>
      </c>
      <c r="X20" s="21" t="s">
        <v>66</v>
      </c>
      <c r="Y20" s="49" t="s">
        <v>115</v>
      </c>
      <c r="Z20" s="51"/>
    </row>
    <row r="21" s="30" customFormat="1" ht="211" customHeight="1" spans="1:26">
      <c r="A21" s="45">
        <v>17</v>
      </c>
      <c r="B21" s="21" t="s">
        <v>116</v>
      </c>
      <c r="C21" s="21" t="s">
        <v>117</v>
      </c>
      <c r="D21" s="21" t="s">
        <v>33</v>
      </c>
      <c r="E21" s="21" t="s">
        <v>34</v>
      </c>
      <c r="F21" s="21" t="s">
        <v>58</v>
      </c>
      <c r="G21" s="21" t="s">
        <v>50</v>
      </c>
      <c r="H21" s="21">
        <v>126</v>
      </c>
      <c r="I21" s="46" t="s">
        <v>52</v>
      </c>
      <c r="J21" s="21" t="s">
        <v>50</v>
      </c>
      <c r="K21" s="21" t="s">
        <v>53</v>
      </c>
      <c r="L21" s="45">
        <f t="shared" si="0"/>
        <v>10000</v>
      </c>
      <c r="M21" s="21">
        <v>10000</v>
      </c>
      <c r="N21" s="21">
        <v>0</v>
      </c>
      <c r="O21" s="21">
        <v>0</v>
      </c>
      <c r="P21" s="47" t="s">
        <v>60</v>
      </c>
      <c r="Q21" s="47">
        <v>0</v>
      </c>
      <c r="R21" s="47">
        <v>0</v>
      </c>
      <c r="S21" s="45">
        <v>0</v>
      </c>
      <c r="T21" s="21">
        <v>0</v>
      </c>
      <c r="U21" s="21">
        <v>0</v>
      </c>
      <c r="V21" s="21">
        <v>10000</v>
      </c>
      <c r="W21" s="48" t="s">
        <v>50</v>
      </c>
      <c r="X21" s="45" t="s">
        <v>54</v>
      </c>
      <c r="Y21" s="49" t="s">
        <v>118</v>
      </c>
      <c r="Z21" s="51"/>
    </row>
    <row r="22" s="30" customFormat="1" ht="331" customHeight="1" spans="1:26">
      <c r="A22" s="45">
        <v>18</v>
      </c>
      <c r="B22" s="47" t="s">
        <v>119</v>
      </c>
      <c r="C22" s="47" t="s">
        <v>120</v>
      </c>
      <c r="D22" s="47" t="s">
        <v>33</v>
      </c>
      <c r="E22" s="21" t="s">
        <v>34</v>
      </c>
      <c r="F22" s="47" t="s">
        <v>35</v>
      </c>
      <c r="G22" s="47" t="s">
        <v>121</v>
      </c>
      <c r="H22" s="47">
        <v>133.12</v>
      </c>
      <c r="I22" s="46" t="s">
        <v>37</v>
      </c>
      <c r="J22" s="47">
        <v>705536</v>
      </c>
      <c r="K22" s="21" t="s">
        <v>38</v>
      </c>
      <c r="L22" s="45">
        <f t="shared" si="0"/>
        <v>705536</v>
      </c>
      <c r="M22" s="47">
        <v>705536</v>
      </c>
      <c r="N22" s="47">
        <v>0</v>
      </c>
      <c r="O22" s="47">
        <v>0</v>
      </c>
      <c r="P22" s="47" t="s">
        <v>122</v>
      </c>
      <c r="Q22" s="47">
        <v>0</v>
      </c>
      <c r="R22" s="47">
        <v>0</v>
      </c>
      <c r="S22" s="45">
        <v>0</v>
      </c>
      <c r="T22" s="21">
        <f>SUM(Q22:S22)</f>
        <v>0</v>
      </c>
      <c r="U22" s="21">
        <v>705536</v>
      </c>
      <c r="V22" s="21">
        <v>0</v>
      </c>
      <c r="W22" s="48" t="s">
        <v>50</v>
      </c>
      <c r="X22" s="21" t="s">
        <v>50</v>
      </c>
      <c r="Y22" s="49" t="s">
        <v>123</v>
      </c>
      <c r="Z22" s="51"/>
    </row>
    <row r="23" s="30" customFormat="1" ht="257" customHeight="1" spans="1:26">
      <c r="A23" s="45">
        <v>19</v>
      </c>
      <c r="B23" s="47" t="s">
        <v>124</v>
      </c>
      <c r="C23" s="47" t="s">
        <v>125</v>
      </c>
      <c r="D23" s="47" t="s">
        <v>33</v>
      </c>
      <c r="E23" s="21" t="s">
        <v>34</v>
      </c>
      <c r="F23" s="47" t="s">
        <v>35</v>
      </c>
      <c r="G23" s="47" t="s">
        <v>126</v>
      </c>
      <c r="H23" s="47">
        <v>132.33</v>
      </c>
      <c r="I23" s="46" t="s">
        <v>37</v>
      </c>
      <c r="J23" s="47">
        <v>701349</v>
      </c>
      <c r="K23" s="21" t="s">
        <v>38</v>
      </c>
      <c r="L23" s="45">
        <f t="shared" si="0"/>
        <v>701349</v>
      </c>
      <c r="M23" s="47">
        <v>701349</v>
      </c>
      <c r="N23" s="47">
        <v>0</v>
      </c>
      <c r="O23" s="47">
        <v>0</v>
      </c>
      <c r="P23" s="47" t="s">
        <v>54</v>
      </c>
      <c r="Q23" s="47">
        <v>0</v>
      </c>
      <c r="R23" s="47">
        <v>0</v>
      </c>
      <c r="S23" s="45">
        <v>0</v>
      </c>
      <c r="T23" s="21">
        <f>SUM(Q23:S23)</f>
        <v>0</v>
      </c>
      <c r="U23" s="21">
        <v>0</v>
      </c>
      <c r="V23" s="21">
        <v>701349</v>
      </c>
      <c r="W23" s="48" t="s">
        <v>50</v>
      </c>
      <c r="X23" s="21" t="s">
        <v>50</v>
      </c>
      <c r="Y23" s="49" t="s">
        <v>127</v>
      </c>
      <c r="Z23" s="51"/>
    </row>
    <row r="24" s="30" customFormat="1" ht="210" customHeight="1" spans="1:26">
      <c r="A24" s="45">
        <v>20</v>
      </c>
      <c r="B24" s="47" t="s">
        <v>128</v>
      </c>
      <c r="C24" s="47" t="s">
        <v>129</v>
      </c>
      <c r="D24" s="47" t="s">
        <v>33</v>
      </c>
      <c r="E24" s="21" t="s">
        <v>34</v>
      </c>
      <c r="F24" s="47" t="s">
        <v>50</v>
      </c>
      <c r="G24" s="47"/>
      <c r="H24" s="47"/>
      <c r="I24" s="46" t="s">
        <v>52</v>
      </c>
      <c r="J24" s="47" t="s">
        <v>50</v>
      </c>
      <c r="K24" s="21" t="s">
        <v>53</v>
      </c>
      <c r="L24" s="45">
        <f t="shared" si="0"/>
        <v>10000</v>
      </c>
      <c r="M24" s="47">
        <v>10000</v>
      </c>
      <c r="N24" s="47">
        <v>0</v>
      </c>
      <c r="O24" s="47">
        <v>0</v>
      </c>
      <c r="P24" s="47" t="s">
        <v>122</v>
      </c>
      <c r="Q24" s="47">
        <v>0</v>
      </c>
      <c r="R24" s="47">
        <v>0</v>
      </c>
      <c r="S24" s="45">
        <v>0</v>
      </c>
      <c r="T24" s="21">
        <v>0</v>
      </c>
      <c r="U24" s="21">
        <v>10000</v>
      </c>
      <c r="V24" s="21">
        <v>0</v>
      </c>
      <c r="W24" s="48" t="s">
        <v>50</v>
      </c>
      <c r="X24" s="21" t="s">
        <v>50</v>
      </c>
      <c r="Y24" s="49" t="s">
        <v>130</v>
      </c>
      <c r="Z24" s="51"/>
    </row>
    <row r="25" s="30" customFormat="1" ht="241" customHeight="1" spans="1:26">
      <c r="A25" s="45">
        <v>21</v>
      </c>
      <c r="B25" s="47" t="s">
        <v>131</v>
      </c>
      <c r="C25" s="47" t="s">
        <v>132</v>
      </c>
      <c r="D25" s="47" t="s">
        <v>33</v>
      </c>
      <c r="E25" s="21" t="s">
        <v>45</v>
      </c>
      <c r="F25" s="52" t="s">
        <v>133</v>
      </c>
      <c r="G25" s="47" t="s">
        <v>134</v>
      </c>
      <c r="H25" s="47">
        <v>140.41</v>
      </c>
      <c r="I25" s="46" t="s">
        <v>37</v>
      </c>
      <c r="J25" s="47">
        <v>309361</v>
      </c>
      <c r="K25" s="21" t="s">
        <v>38</v>
      </c>
      <c r="L25" s="45">
        <f t="shared" si="0"/>
        <v>309361</v>
      </c>
      <c r="M25" s="47">
        <v>309361</v>
      </c>
      <c r="N25" s="47" t="s">
        <v>39</v>
      </c>
      <c r="O25" s="47">
        <v>0</v>
      </c>
      <c r="P25" s="47" t="s">
        <v>40</v>
      </c>
      <c r="Q25" s="47">
        <v>309361</v>
      </c>
      <c r="R25" s="47">
        <v>7833.02</v>
      </c>
      <c r="S25" s="45">
        <v>0</v>
      </c>
      <c r="T25" s="21">
        <f>SUM(Q25:S25)</f>
        <v>317194.02</v>
      </c>
      <c r="U25" s="21">
        <v>0</v>
      </c>
      <c r="V25" s="21">
        <v>0</v>
      </c>
      <c r="W25" s="48">
        <f>Q25/J25</f>
        <v>1</v>
      </c>
      <c r="X25" s="21" t="s">
        <v>41</v>
      </c>
      <c r="Y25" s="49" t="s">
        <v>135</v>
      </c>
      <c r="Z25" s="51"/>
    </row>
    <row r="26" s="30" customFormat="1" ht="235" customHeight="1" spans="1:26">
      <c r="A26" s="45">
        <v>22</v>
      </c>
      <c r="B26" s="47" t="s">
        <v>136</v>
      </c>
      <c r="C26" s="47" t="s">
        <v>137</v>
      </c>
      <c r="D26" s="47" t="s">
        <v>33</v>
      </c>
      <c r="E26" s="21" t="s">
        <v>50</v>
      </c>
      <c r="F26" s="47" t="s">
        <v>50</v>
      </c>
      <c r="G26" s="47"/>
      <c r="H26" s="47"/>
      <c r="I26" s="46" t="s">
        <v>52</v>
      </c>
      <c r="J26" s="47"/>
      <c r="K26" s="21" t="s">
        <v>53</v>
      </c>
      <c r="L26" s="45">
        <f t="shared" si="0"/>
        <v>10000</v>
      </c>
      <c r="M26" s="47">
        <v>10000</v>
      </c>
      <c r="N26" s="47">
        <v>0</v>
      </c>
      <c r="O26" s="47">
        <v>0</v>
      </c>
      <c r="P26" s="45" t="s">
        <v>60</v>
      </c>
      <c r="Q26" s="47">
        <v>8000</v>
      </c>
      <c r="R26" s="47">
        <v>0</v>
      </c>
      <c r="S26" s="45">
        <v>0</v>
      </c>
      <c r="T26" s="21">
        <f>SUM(Q26:S26)</f>
        <v>8000</v>
      </c>
      <c r="U26" s="21">
        <v>0</v>
      </c>
      <c r="V26" s="21">
        <v>2000</v>
      </c>
      <c r="W26" s="48" t="s">
        <v>50</v>
      </c>
      <c r="X26" s="21" t="s">
        <v>66</v>
      </c>
      <c r="Y26" s="50" t="s">
        <v>138</v>
      </c>
      <c r="Z26" s="51"/>
    </row>
    <row r="27" s="30" customFormat="1" ht="135" customHeight="1" spans="1:26">
      <c r="A27" s="45">
        <v>23</v>
      </c>
      <c r="B27" s="47" t="s">
        <v>139</v>
      </c>
      <c r="C27" s="47" t="s">
        <v>140</v>
      </c>
      <c r="D27" s="47" t="s">
        <v>33</v>
      </c>
      <c r="E27" s="21" t="s">
        <v>50</v>
      </c>
      <c r="F27" s="47" t="s">
        <v>141</v>
      </c>
      <c r="G27" s="47" t="s">
        <v>142</v>
      </c>
      <c r="H27" s="47"/>
      <c r="I27" s="46" t="s">
        <v>52</v>
      </c>
      <c r="J27" s="47"/>
      <c r="K27" s="21" t="s">
        <v>53</v>
      </c>
      <c r="L27" s="45">
        <f t="shared" ref="L27:L34" si="3">SUM(M27:O27)</f>
        <v>50000</v>
      </c>
      <c r="M27" s="47">
        <v>50000</v>
      </c>
      <c r="N27" s="47">
        <v>0</v>
      </c>
      <c r="O27" s="47">
        <v>0</v>
      </c>
      <c r="P27" s="45" t="s">
        <v>122</v>
      </c>
      <c r="Q27" s="47">
        <v>0</v>
      </c>
      <c r="R27" s="47">
        <v>0</v>
      </c>
      <c r="S27" s="45">
        <v>0</v>
      </c>
      <c r="T27" s="21">
        <f t="shared" ref="T27:T34" si="4">SUM(Q27:S27)</f>
        <v>0</v>
      </c>
      <c r="U27" s="21">
        <v>50000</v>
      </c>
      <c r="V27" s="21">
        <v>0</v>
      </c>
      <c r="W27" s="48" t="s">
        <v>50</v>
      </c>
      <c r="X27" s="21" t="s">
        <v>122</v>
      </c>
      <c r="Y27" s="50" t="s">
        <v>143</v>
      </c>
      <c r="Z27" s="51"/>
    </row>
    <row r="28" s="30" customFormat="1" ht="256" customHeight="1" spans="1:26">
      <c r="A28" s="45">
        <v>24</v>
      </c>
      <c r="B28" s="47" t="s">
        <v>144</v>
      </c>
      <c r="C28" s="24" t="s">
        <v>145</v>
      </c>
      <c r="D28" s="24" t="s">
        <v>33</v>
      </c>
      <c r="E28" s="24" t="s">
        <v>45</v>
      </c>
      <c r="F28" s="24" t="s">
        <v>35</v>
      </c>
      <c r="G28" s="24">
        <v>803</v>
      </c>
      <c r="H28" s="24">
        <v>126.18</v>
      </c>
      <c r="I28" s="46" t="s">
        <v>37</v>
      </c>
      <c r="J28" s="47">
        <v>276743</v>
      </c>
      <c r="K28" s="47" t="s">
        <v>38</v>
      </c>
      <c r="L28" s="45">
        <f t="shared" si="3"/>
        <v>110743</v>
      </c>
      <c r="M28" s="47">
        <v>110743</v>
      </c>
      <c r="N28" s="47">
        <v>0</v>
      </c>
      <c r="O28" s="47">
        <v>0</v>
      </c>
      <c r="P28" s="45" t="s">
        <v>146</v>
      </c>
      <c r="Q28" s="47">
        <v>60713</v>
      </c>
      <c r="R28" s="47">
        <v>0</v>
      </c>
      <c r="S28" s="45">
        <v>0</v>
      </c>
      <c r="T28" s="21">
        <f t="shared" si="4"/>
        <v>60713</v>
      </c>
      <c r="U28" s="21">
        <v>50000</v>
      </c>
      <c r="V28" s="21">
        <v>0</v>
      </c>
      <c r="W28" s="48">
        <f>Q28/J28</f>
        <v>0.219384049461052</v>
      </c>
      <c r="X28" s="21" t="s">
        <v>146</v>
      </c>
      <c r="Y28" s="50" t="s">
        <v>147</v>
      </c>
      <c r="Z28" s="51"/>
    </row>
    <row r="29" s="30" customFormat="1" ht="208" customHeight="1" spans="1:26">
      <c r="A29" s="45">
        <v>25</v>
      </c>
      <c r="B29" s="47" t="s">
        <v>148</v>
      </c>
      <c r="C29" s="24" t="s">
        <v>149</v>
      </c>
      <c r="D29" s="24" t="s">
        <v>33</v>
      </c>
      <c r="E29" s="24" t="s">
        <v>45</v>
      </c>
      <c r="F29" s="24" t="s">
        <v>141</v>
      </c>
      <c r="G29" s="24" t="s">
        <v>150</v>
      </c>
      <c r="H29" s="24">
        <v>107.95</v>
      </c>
      <c r="I29" s="46" t="s">
        <v>52</v>
      </c>
      <c r="J29" s="47">
        <v>254546</v>
      </c>
      <c r="K29" s="47" t="s">
        <v>53</v>
      </c>
      <c r="L29" s="45">
        <f t="shared" si="3"/>
        <v>70000</v>
      </c>
      <c r="M29" s="47">
        <v>50000</v>
      </c>
      <c r="N29" s="47">
        <v>20000</v>
      </c>
      <c r="O29" s="47">
        <v>0</v>
      </c>
      <c r="P29" s="45" t="s">
        <v>60</v>
      </c>
      <c r="Q29" s="47">
        <v>50000</v>
      </c>
      <c r="R29" s="47">
        <v>0</v>
      </c>
      <c r="S29" s="45">
        <v>0</v>
      </c>
      <c r="T29" s="21">
        <f t="shared" si="4"/>
        <v>50000</v>
      </c>
      <c r="U29" s="21">
        <v>0</v>
      </c>
      <c r="V29" s="21">
        <v>0</v>
      </c>
      <c r="W29" s="48">
        <f>Q29/J29</f>
        <v>0.196428150511106</v>
      </c>
      <c r="X29" s="21" t="s">
        <v>66</v>
      </c>
      <c r="Y29" s="49" t="s">
        <v>151</v>
      </c>
      <c r="Z29" s="51"/>
    </row>
    <row r="30" s="30" customFormat="1" ht="225" customHeight="1" spans="1:26">
      <c r="A30" s="45">
        <v>26</v>
      </c>
      <c r="B30" s="47" t="s">
        <v>152</v>
      </c>
      <c r="C30" s="24" t="s">
        <v>153</v>
      </c>
      <c r="D30" s="47" t="s">
        <v>33</v>
      </c>
      <c r="E30" s="47" t="s">
        <v>45</v>
      </c>
      <c r="F30" s="47" t="s">
        <v>141</v>
      </c>
      <c r="G30" s="47" t="s">
        <v>154</v>
      </c>
      <c r="H30" s="47">
        <v>107.95</v>
      </c>
      <c r="I30" s="46" t="s">
        <v>52</v>
      </c>
      <c r="J30" s="47">
        <v>241592</v>
      </c>
      <c r="K30" s="47" t="s">
        <v>53</v>
      </c>
      <c r="L30" s="45">
        <f t="shared" si="3"/>
        <v>50530</v>
      </c>
      <c r="M30" s="47">
        <v>50000</v>
      </c>
      <c r="N30" s="47">
        <v>0</v>
      </c>
      <c r="O30" s="47">
        <v>530</v>
      </c>
      <c r="P30" s="45" t="s">
        <v>60</v>
      </c>
      <c r="Q30" s="47">
        <v>50000</v>
      </c>
      <c r="R30" s="47">
        <v>0</v>
      </c>
      <c r="S30" s="45">
        <v>0</v>
      </c>
      <c r="T30" s="21">
        <f t="shared" si="4"/>
        <v>50000</v>
      </c>
      <c r="U30" s="21">
        <v>0</v>
      </c>
      <c r="V30" s="21">
        <v>530</v>
      </c>
      <c r="W30" s="48">
        <f>Q30/J30</f>
        <v>0.206960495380642</v>
      </c>
      <c r="X30" s="21" t="s">
        <v>66</v>
      </c>
      <c r="Y30" s="49" t="s">
        <v>155</v>
      </c>
      <c r="Z30" s="51"/>
    </row>
    <row r="31" s="31" customFormat="1" ht="167" customHeight="1" spans="1:26">
      <c r="A31" s="45">
        <v>27</v>
      </c>
      <c r="B31" s="47" t="s">
        <v>156</v>
      </c>
      <c r="C31" s="24" t="s">
        <v>157</v>
      </c>
      <c r="D31" s="47" t="s">
        <v>33</v>
      </c>
      <c r="E31" s="47" t="s">
        <v>34</v>
      </c>
      <c r="F31" s="47" t="s">
        <v>58</v>
      </c>
      <c r="G31" s="47" t="s">
        <v>50</v>
      </c>
      <c r="H31" s="47" t="s">
        <v>50</v>
      </c>
      <c r="I31" s="46" t="s">
        <v>52</v>
      </c>
      <c r="J31" s="47" t="s">
        <v>50</v>
      </c>
      <c r="K31" s="47" t="s">
        <v>53</v>
      </c>
      <c r="L31" s="45">
        <f t="shared" si="3"/>
        <v>20000</v>
      </c>
      <c r="M31" s="47">
        <v>20000</v>
      </c>
      <c r="N31" s="47">
        <v>0</v>
      </c>
      <c r="O31" s="47">
        <v>0</v>
      </c>
      <c r="P31" s="45" t="s">
        <v>60</v>
      </c>
      <c r="Q31" s="47">
        <v>20000</v>
      </c>
      <c r="R31" s="47">
        <v>0</v>
      </c>
      <c r="S31" s="45">
        <v>0</v>
      </c>
      <c r="T31" s="21">
        <f t="shared" si="4"/>
        <v>20000</v>
      </c>
      <c r="U31" s="21">
        <v>0</v>
      </c>
      <c r="V31" s="21">
        <v>0</v>
      </c>
      <c r="W31" s="48" t="s">
        <v>50</v>
      </c>
      <c r="X31" s="45" t="s">
        <v>66</v>
      </c>
      <c r="Y31" s="49" t="s">
        <v>158</v>
      </c>
      <c r="Z31" s="51"/>
    </row>
    <row r="32" s="30" customFormat="1" ht="190" customHeight="1" spans="1:26">
      <c r="A32" s="45">
        <v>28</v>
      </c>
      <c r="B32" s="47"/>
      <c r="C32" s="24" t="s">
        <v>159</v>
      </c>
      <c r="D32" s="47" t="s">
        <v>50</v>
      </c>
      <c r="E32" s="47" t="s">
        <v>50</v>
      </c>
      <c r="F32" s="47" t="s">
        <v>50</v>
      </c>
      <c r="G32" s="47" t="s">
        <v>50</v>
      </c>
      <c r="H32" s="47" t="s">
        <v>50</v>
      </c>
      <c r="I32" s="46" t="s">
        <v>52</v>
      </c>
      <c r="J32" s="47" t="s">
        <v>50</v>
      </c>
      <c r="K32" s="47" t="s">
        <v>53</v>
      </c>
      <c r="L32" s="45">
        <f t="shared" si="3"/>
        <v>10000</v>
      </c>
      <c r="M32" s="47">
        <v>10000</v>
      </c>
      <c r="N32" s="47">
        <v>0</v>
      </c>
      <c r="O32" s="47">
        <v>0</v>
      </c>
      <c r="P32" s="45" t="s">
        <v>54</v>
      </c>
      <c r="Q32" s="47">
        <v>0</v>
      </c>
      <c r="R32" s="47">
        <v>0</v>
      </c>
      <c r="S32" s="45">
        <v>0</v>
      </c>
      <c r="T32" s="21">
        <f t="shared" si="4"/>
        <v>0</v>
      </c>
      <c r="U32" s="21">
        <v>0</v>
      </c>
      <c r="V32" s="21">
        <v>10000</v>
      </c>
      <c r="W32" s="48" t="s">
        <v>50</v>
      </c>
      <c r="X32" s="21" t="s">
        <v>50</v>
      </c>
      <c r="Y32" s="49" t="s">
        <v>160</v>
      </c>
      <c r="Z32" s="51"/>
    </row>
    <row r="33" s="30" customFormat="1" ht="168" customHeight="1" spans="1:26">
      <c r="A33" s="45">
        <v>29</v>
      </c>
      <c r="B33" s="47" t="s">
        <v>161</v>
      </c>
      <c r="C33" s="24" t="s">
        <v>162</v>
      </c>
      <c r="D33" s="47"/>
      <c r="E33" s="47" t="s">
        <v>163</v>
      </c>
      <c r="F33" s="47"/>
      <c r="G33" s="47"/>
      <c r="H33" s="47"/>
      <c r="I33" s="46" t="s">
        <v>52</v>
      </c>
      <c r="J33" s="47"/>
      <c r="K33" s="47" t="s">
        <v>53</v>
      </c>
      <c r="L33" s="45">
        <f t="shared" si="3"/>
        <v>13600</v>
      </c>
      <c r="M33" s="47">
        <v>10000</v>
      </c>
      <c r="N33" s="47">
        <v>3600</v>
      </c>
      <c r="O33" s="47">
        <v>0</v>
      </c>
      <c r="P33" s="45" t="s">
        <v>54</v>
      </c>
      <c r="Q33" s="47">
        <v>0</v>
      </c>
      <c r="R33" s="45">
        <v>0</v>
      </c>
      <c r="S33" s="45">
        <v>0</v>
      </c>
      <c r="T33" s="21">
        <v>0</v>
      </c>
      <c r="U33" s="21">
        <v>0</v>
      </c>
      <c r="V33" s="21">
        <v>16600</v>
      </c>
      <c r="W33" s="48" t="s">
        <v>50</v>
      </c>
      <c r="X33" s="21" t="s">
        <v>50</v>
      </c>
      <c r="Y33" s="53" t="s">
        <v>160</v>
      </c>
      <c r="Z33" s="51"/>
    </row>
    <row r="34" s="30" customFormat="1" ht="386" customHeight="1" spans="1:26">
      <c r="A34" s="45">
        <v>30</v>
      </c>
      <c r="B34" s="47"/>
      <c r="C34" s="47" t="s">
        <v>164</v>
      </c>
      <c r="D34" s="47" t="s">
        <v>33</v>
      </c>
      <c r="E34" s="47" t="s">
        <v>45</v>
      </c>
      <c r="F34" s="47" t="s">
        <v>133</v>
      </c>
      <c r="G34" s="47" t="s">
        <v>154</v>
      </c>
      <c r="H34" s="47">
        <v>140.41</v>
      </c>
      <c r="I34" s="46" t="s">
        <v>37</v>
      </c>
      <c r="J34" s="47">
        <v>317617</v>
      </c>
      <c r="K34" s="47" t="s">
        <v>38</v>
      </c>
      <c r="L34" s="45">
        <f t="shared" si="3"/>
        <v>324117</v>
      </c>
      <c r="M34" s="47">
        <v>317617</v>
      </c>
      <c r="N34" s="47">
        <v>6500</v>
      </c>
      <c r="O34" s="47">
        <v>0</v>
      </c>
      <c r="P34" s="45" t="s">
        <v>40</v>
      </c>
      <c r="Q34" s="47">
        <v>317617</v>
      </c>
      <c r="R34" s="45">
        <v>6500</v>
      </c>
      <c r="S34" s="45">
        <v>0</v>
      </c>
      <c r="T34" s="21">
        <f t="shared" si="4"/>
        <v>324117</v>
      </c>
      <c r="U34" s="21">
        <v>0</v>
      </c>
      <c r="V34" s="21">
        <v>0</v>
      </c>
      <c r="W34" s="48">
        <f>Q34/J34</f>
        <v>1</v>
      </c>
      <c r="X34" s="21" t="s">
        <v>41</v>
      </c>
      <c r="Y34" s="49" t="s">
        <v>165</v>
      </c>
      <c r="Z34" s="51"/>
    </row>
    <row r="35" s="32" customFormat="1" ht="33" customHeight="1" spans="1:26">
      <c r="A35" s="16" t="s">
        <v>166</v>
      </c>
      <c r="B35" s="16"/>
      <c r="C35" s="16"/>
      <c r="D35" s="16"/>
      <c r="E35" s="16"/>
      <c r="F35" s="16"/>
      <c r="G35" s="16"/>
      <c r="H35" s="54">
        <f>SUM(H5:H34)</f>
        <v>2896.18</v>
      </c>
      <c r="I35" s="54" t="s">
        <v>50</v>
      </c>
      <c r="J35" s="54">
        <f t="shared" ref="I35:X35" si="5">SUM(J5:J34)</f>
        <v>7522466</v>
      </c>
      <c r="K35" s="54" t="s">
        <v>50</v>
      </c>
      <c r="L35" s="54">
        <f t="shared" si="5"/>
        <v>5847140.14</v>
      </c>
      <c r="M35" s="54">
        <f t="shared" si="5"/>
        <v>5771051</v>
      </c>
      <c r="N35" s="54">
        <f t="shared" si="5"/>
        <v>56341.46</v>
      </c>
      <c r="O35" s="54">
        <f t="shared" si="5"/>
        <v>19747.68</v>
      </c>
      <c r="P35" s="54" t="s">
        <v>50</v>
      </c>
      <c r="Q35" s="54">
        <f t="shared" si="5"/>
        <v>3972136</v>
      </c>
      <c r="R35" s="54">
        <f t="shared" si="5"/>
        <v>134200.62</v>
      </c>
      <c r="S35" s="54">
        <f t="shared" si="5"/>
        <v>530</v>
      </c>
      <c r="T35" s="54">
        <f t="shared" si="5"/>
        <v>4106866.62</v>
      </c>
      <c r="U35" s="54">
        <f t="shared" si="5"/>
        <v>815536</v>
      </c>
      <c r="V35" s="54">
        <f t="shared" si="5"/>
        <v>837588.14</v>
      </c>
      <c r="W35" s="54" t="s">
        <v>50</v>
      </c>
      <c r="X35" s="54" t="s">
        <v>50</v>
      </c>
      <c r="Y35" s="54" t="s">
        <v>50</v>
      </c>
      <c r="Z35" s="55"/>
    </row>
    <row r="36" spans="1:26">
      <c r="P36" s="28"/>
    </row>
    <row r="37" spans="1:26">
      <c r="P37" s="28"/>
    </row>
    <row r="38" spans="1:26">
      <c r="P38" s="28"/>
    </row>
    <row r="39" spans="1:26">
      <c r="P39" s="28"/>
    </row>
    <row r="40" spans="1:26">
      <c r="P40" s="28"/>
    </row>
    <row r="41" spans="1:26">
      <c r="P41" s="28"/>
    </row>
    <row r="42" spans="1:26">
      <c r="P42" s="28"/>
    </row>
    <row r="43" spans="1:26">
      <c r="P43" s="28"/>
    </row>
    <row r="44" spans="1:26">
      <c r="P44" s="28"/>
    </row>
    <row r="45" spans="1:26">
      <c r="P45" s="28"/>
    </row>
  </sheetData>
  <autoFilter xmlns:etc="http://www.wps.cn/officeDocument/2017/etCustomData" ref="A4:Y35" etc:filterBottomFollowUsedRange="0">
    <extLst/>
  </autoFilter>
  <mergeCells count="13">
    <mergeCell ref="A1:Y1"/>
    <mergeCell ref="A2:Y2"/>
    <mergeCell ref="D3:H3"/>
    <mergeCell ref="K3:O3"/>
    <mergeCell ref="P3:X3"/>
    <mergeCell ref="A35:G35"/>
    <mergeCell ref="A3:A4"/>
    <mergeCell ref="B3:B4"/>
    <mergeCell ref="C3:C4"/>
    <mergeCell ref="I3:I4"/>
    <mergeCell ref="J3:J4"/>
    <mergeCell ref="Y3:Y4"/>
    <mergeCell ref="Z3:Z4"/>
  </mergeCells>
  <conditionalFormatting sqref="Y3">
    <cfRule type="duplicateValues" dxfId="0" priority="93"/>
  </conditionalFormatting>
  <conditionalFormatting sqref="Y5">
    <cfRule type="duplicateValues" dxfId="0" priority="49"/>
  </conditionalFormatting>
  <conditionalFormatting sqref="Y6">
    <cfRule type="duplicateValues" dxfId="0" priority="50"/>
  </conditionalFormatting>
  <conditionalFormatting sqref="Y7">
    <cfRule type="duplicateValues" dxfId="0" priority="47"/>
  </conditionalFormatting>
  <conditionalFormatting sqref="Y8">
    <cfRule type="duplicateValues" dxfId="0" priority="37"/>
  </conditionalFormatting>
  <conditionalFormatting sqref="Y9">
    <cfRule type="duplicateValues" dxfId="0" priority="45"/>
  </conditionalFormatting>
  <conditionalFormatting sqref="Y12">
    <cfRule type="duplicateValues" dxfId="0" priority="43"/>
  </conditionalFormatting>
  <conditionalFormatting sqref="Y13">
    <cfRule type="duplicateValues" dxfId="0" priority="42"/>
  </conditionalFormatting>
  <conditionalFormatting sqref="Y10:Y11">
    <cfRule type="duplicateValues" dxfId="0" priority="44"/>
  </conditionalFormatting>
  <conditionalFormatting sqref="Y14:Y16">
    <cfRule type="duplicateValues" dxfId="0" priority="41"/>
  </conditionalFormatting>
  <conditionalFormatting sqref="Y17:Y18">
    <cfRule type="duplicateValues" dxfId="0" priority="40"/>
  </conditionalFormatting>
  <conditionalFormatting sqref="Y19:Y24">
    <cfRule type="duplicateValues" dxfId="0" priority="36"/>
  </conditionalFormatting>
  <conditionalFormatting sqref="Y25:Y31 Y33:Y34">
    <cfRule type="duplicateValues" dxfId="0" priority="31"/>
  </conditionalFormatting>
  <dataValidations count="4">
    <dataValidation type="list" allowBlank="1" sqref="D5:D21">
      <formula1>"住宅, 商铺, 公寓, 车位"</formula1>
    </dataValidation>
    <dataValidation type="list" allowBlank="1" sqref="E5:E23">
      <formula1>"金园小区, 新城广场, 金座"</formula1>
    </dataValidation>
    <dataValidation type="list" sqref="F5:F21">
      <formula1>"1号楼, 2号楼, 3号楼, 4号楼, 5号楼, 6号楼, 7号楼"</formula1>
    </dataValidation>
    <dataValidation type="list" allowBlank="1" sqref="K5:K24">
      <formula1>"请求解除合同, 请求继续履行合同"</formula1>
    </dataValidation>
  </dataValidations>
  <pageMargins left="0.432638888888889" right="0.472222222222222" top="0.472222222222222" bottom="0.511805555555556" header="0.5" footer="0.5"/>
  <pageSetup paperSize="9" scale="2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zoomScale="70" zoomScaleNormal="70" workbookViewId="0">
      <pane xSplit="3" ySplit="4" topLeftCell="D5" activePane="bottomRight" state="frozen"/>
      <selection/>
      <selection pane="topRight"/>
      <selection pane="bottomLeft"/>
      <selection pane="bottomRight" activeCell="C6" sqref="C6"/>
    </sheetView>
  </sheetViews>
  <sheetFormatPr defaultColWidth="9" defaultRowHeight="14.25"/>
  <cols>
    <col min="1" max="1" width="9" style="5"/>
    <col min="3" max="3" width="15.1333333333333" customWidth="1"/>
    <col min="4" max="4" width="14.375" style="6" customWidth="1"/>
    <col min="5" max="5" width="20.8916666666667" customWidth="1"/>
    <col min="6" max="6" width="17.1333333333333" customWidth="1"/>
    <col min="7" max="7" width="21.2416666666667" customWidth="1"/>
    <col min="8" max="8" width="20.175" customWidth="1"/>
    <col min="9" max="9" width="20.8833333333333" customWidth="1"/>
    <col min="10" max="10" width="20.7083333333333" customWidth="1"/>
    <col min="11" max="11" width="23.2083333333333" customWidth="1"/>
    <col min="12" max="12" width="21.425" customWidth="1"/>
    <col min="13" max="13" width="18.5666666666667" customWidth="1"/>
    <col min="14" max="14" width="21.9666666666667" customWidth="1"/>
    <col min="15" max="15" width="22.3166666666667" customWidth="1"/>
    <col min="16" max="16" width="12.775" customWidth="1"/>
    <col min="17" max="17" width="74.8166666666667" style="7" customWidth="1"/>
    <col min="18" max="18" width="15.2583333333333" customWidth="1"/>
    <col min="20" max="20" width="10.375"/>
    <col min="22" max="23" width="11.5"/>
    <col min="24" max="24" width="12.625"/>
    <col min="25" max="25" width="62.1833333333333" customWidth="1"/>
  </cols>
  <sheetData>
    <row r="1" s="1" customFormat="1" ht="59" customHeight="1" spans="1:18">
      <c r="A1" s="8" t="s">
        <v>167</v>
      </c>
      <c r="B1" s="9"/>
      <c r="C1" s="9"/>
      <c r="D1" s="9"/>
      <c r="E1" s="9"/>
      <c r="F1" s="9"/>
      <c r="G1" s="9"/>
      <c r="H1" s="9"/>
      <c r="I1" s="9"/>
      <c r="J1" s="9"/>
      <c r="K1" s="9"/>
      <c r="L1" s="9"/>
      <c r="M1" s="9"/>
      <c r="N1" s="9"/>
      <c r="O1" s="9"/>
      <c r="P1" s="9"/>
      <c r="Q1" s="10"/>
      <c r="R1" s="11"/>
    </row>
    <row r="2" s="2" customFormat="1" customHeight="1" spans="1:18">
      <c r="A2" s="12" t="s">
        <v>1</v>
      </c>
      <c r="B2" s="12"/>
      <c r="C2" s="12"/>
      <c r="D2" s="12"/>
      <c r="E2" s="12"/>
      <c r="F2" s="12"/>
      <c r="G2" s="12"/>
      <c r="H2" s="12"/>
      <c r="I2" s="12"/>
      <c r="J2" s="12"/>
      <c r="K2" s="12"/>
      <c r="L2" s="12"/>
      <c r="M2" s="12"/>
      <c r="N2" s="12"/>
      <c r="O2" s="12"/>
      <c r="P2" s="12"/>
      <c r="Q2" s="13"/>
      <c r="R2" s="14"/>
    </row>
    <row r="3" s="2" customFormat="1" customHeight="1" spans="1:18">
      <c r="A3" s="15" t="s">
        <v>2</v>
      </c>
      <c r="B3" s="16" t="s">
        <v>168</v>
      </c>
      <c r="C3" s="16" t="s">
        <v>169</v>
      </c>
      <c r="D3" s="16" t="s">
        <v>170</v>
      </c>
      <c r="E3" s="17" t="s">
        <v>171</v>
      </c>
      <c r="F3" s="17"/>
      <c r="G3" s="17"/>
      <c r="H3" s="17"/>
      <c r="I3" s="17"/>
      <c r="J3" s="17"/>
      <c r="K3" s="17" t="s">
        <v>172</v>
      </c>
      <c r="L3" s="17"/>
      <c r="M3" s="17"/>
      <c r="N3" s="17"/>
      <c r="O3" s="17" t="s">
        <v>173</v>
      </c>
      <c r="P3" s="16" t="s">
        <v>174</v>
      </c>
      <c r="Q3" s="16" t="s">
        <v>10</v>
      </c>
      <c r="R3" s="18" t="s">
        <v>175</v>
      </c>
    </row>
    <row r="4" s="2" customFormat="1" ht="41" customHeight="1" spans="1:18">
      <c r="A4" s="15"/>
      <c r="B4" s="16"/>
      <c r="C4" s="16"/>
      <c r="D4" s="16"/>
      <c r="E4" s="17" t="s">
        <v>176</v>
      </c>
      <c r="F4" s="17" t="s">
        <v>177</v>
      </c>
      <c r="G4" s="17" t="s">
        <v>178</v>
      </c>
      <c r="H4" s="17" t="s">
        <v>179</v>
      </c>
      <c r="I4" s="17" t="s">
        <v>180</v>
      </c>
      <c r="J4" s="17" t="s">
        <v>181</v>
      </c>
      <c r="K4" s="17" t="s">
        <v>182</v>
      </c>
      <c r="L4" s="17" t="s">
        <v>183</v>
      </c>
      <c r="M4" s="17" t="s">
        <v>184</v>
      </c>
      <c r="N4" s="17" t="s">
        <v>185</v>
      </c>
      <c r="O4" s="17"/>
      <c r="P4" s="16"/>
      <c r="Q4" s="16"/>
      <c r="R4" s="18"/>
    </row>
    <row r="5" s="3" customFormat="1" ht="409" customHeight="1" spans="1:18">
      <c r="A5" s="19">
        <v>1</v>
      </c>
      <c r="B5" s="20" t="s">
        <v>186</v>
      </c>
      <c r="C5" s="21" t="s">
        <v>187</v>
      </c>
      <c r="D5" s="20" t="s">
        <v>188</v>
      </c>
      <c r="E5" s="20">
        <v>395888</v>
      </c>
      <c r="F5" s="20">
        <v>252643</v>
      </c>
      <c r="G5" s="20">
        <v>16646</v>
      </c>
      <c r="H5" s="20">
        <v>0</v>
      </c>
      <c r="I5" s="20">
        <v>124029</v>
      </c>
      <c r="J5" s="20">
        <v>124029</v>
      </c>
      <c r="K5" s="19">
        <v>386060.43</v>
      </c>
      <c r="L5" s="19">
        <v>0</v>
      </c>
      <c r="M5" s="19">
        <v>386060.43</v>
      </c>
      <c r="N5" s="19">
        <v>114201.43</v>
      </c>
      <c r="O5" s="19">
        <f>E5-K5</f>
        <v>9827.57000000001</v>
      </c>
      <c r="P5" s="19" t="s">
        <v>189</v>
      </c>
      <c r="Q5" s="22" t="s">
        <v>190</v>
      </c>
    </row>
    <row r="6" s="3" customFormat="1" ht="381" customHeight="1" spans="1:18">
      <c r="A6" s="19">
        <v>2</v>
      </c>
      <c r="B6" s="20" t="s">
        <v>191</v>
      </c>
      <c r="C6" s="21" t="s">
        <v>192</v>
      </c>
      <c r="D6" s="20" t="s">
        <v>193</v>
      </c>
      <c r="E6" s="20">
        <v>48742.76</v>
      </c>
      <c r="F6" s="20">
        <v>48742.76</v>
      </c>
      <c r="G6" s="20" t="s">
        <v>101</v>
      </c>
      <c r="H6" s="20" t="s">
        <v>101</v>
      </c>
      <c r="I6" s="20" t="s">
        <v>101</v>
      </c>
      <c r="J6" s="20" t="s">
        <v>101</v>
      </c>
      <c r="K6" s="19">
        <v>53757.58</v>
      </c>
      <c r="L6" s="19">
        <v>0</v>
      </c>
      <c r="M6" s="19">
        <v>53757.58</v>
      </c>
      <c r="N6" s="19">
        <v>0</v>
      </c>
      <c r="O6" s="19">
        <v>0</v>
      </c>
      <c r="P6" s="19" t="s">
        <v>189</v>
      </c>
      <c r="Q6" s="22" t="s">
        <v>194</v>
      </c>
    </row>
    <row r="7" s="3" customFormat="1" ht="409" customHeight="1" spans="1:18">
      <c r="A7" s="19">
        <v>3</v>
      </c>
      <c r="B7" s="20" t="s">
        <v>195</v>
      </c>
      <c r="C7" s="21" t="s">
        <v>192</v>
      </c>
      <c r="D7" s="20" t="s">
        <v>193</v>
      </c>
      <c r="E7" s="20">
        <v>61050.1</v>
      </c>
      <c r="F7" s="20">
        <v>61050.1</v>
      </c>
      <c r="G7" s="20" t="s">
        <v>101</v>
      </c>
      <c r="H7" s="20" t="s">
        <v>101</v>
      </c>
      <c r="I7" s="20" t="s">
        <v>101</v>
      </c>
      <c r="J7" s="20" t="s">
        <v>101</v>
      </c>
      <c r="K7" s="19">
        <v>87124.98</v>
      </c>
      <c r="L7" s="19">
        <v>0</v>
      </c>
      <c r="M7" s="19">
        <v>83149.04</v>
      </c>
      <c r="N7" s="19">
        <v>3066</v>
      </c>
      <c r="O7" s="19">
        <v>0</v>
      </c>
      <c r="P7" s="19" t="s">
        <v>189</v>
      </c>
      <c r="Q7" s="22" t="s">
        <v>196</v>
      </c>
    </row>
    <row r="8" s="3" customFormat="1" ht="409" customHeight="1" spans="1:18">
      <c r="A8" s="19">
        <v>4</v>
      </c>
      <c r="B8" s="23"/>
      <c r="C8" s="24" t="s">
        <v>197</v>
      </c>
      <c r="D8" s="20" t="s">
        <v>193</v>
      </c>
      <c r="E8" s="19">
        <v>359222.44</v>
      </c>
      <c r="F8" s="19">
        <v>358244.43</v>
      </c>
      <c r="G8" s="19">
        <v>978.01</v>
      </c>
      <c r="H8" s="19">
        <v>0</v>
      </c>
      <c r="I8" s="19">
        <v>0</v>
      </c>
      <c r="J8" s="19">
        <v>0</v>
      </c>
      <c r="K8" s="19">
        <v>359222.44</v>
      </c>
      <c r="L8" s="19">
        <v>359222.44</v>
      </c>
      <c r="M8" s="19">
        <v>0</v>
      </c>
      <c r="N8" s="19">
        <v>0</v>
      </c>
      <c r="O8" s="19">
        <f>E8-K8</f>
        <v>0</v>
      </c>
      <c r="P8" s="19" t="s">
        <v>189</v>
      </c>
      <c r="Q8" s="22" t="s">
        <v>198</v>
      </c>
    </row>
    <row r="9" s="4" customFormat="1" ht="20.25" spans="1:18">
      <c r="A9" s="25" t="s">
        <v>166</v>
      </c>
      <c r="B9" s="25"/>
      <c r="C9" s="25"/>
      <c r="D9" s="25"/>
      <c r="E9" s="25">
        <f>SUM(E5:E8)</f>
        <v>864903.3</v>
      </c>
      <c r="F9" s="25">
        <f t="shared" ref="F9:P9" si="0">SUM(F5:F8)</f>
        <v>720680.29</v>
      </c>
      <c r="G9" s="25">
        <f t="shared" si="0"/>
        <v>17624.01</v>
      </c>
      <c r="H9" s="25">
        <f t="shared" si="0"/>
        <v>0</v>
      </c>
      <c r="I9" s="25">
        <f t="shared" si="0"/>
        <v>124029</v>
      </c>
      <c r="J9" s="25">
        <f t="shared" si="0"/>
        <v>124029</v>
      </c>
      <c r="K9" s="25">
        <f t="shared" si="0"/>
        <v>886165.43</v>
      </c>
      <c r="L9" s="25">
        <f t="shared" si="0"/>
        <v>359222.44</v>
      </c>
      <c r="M9" s="25">
        <f t="shared" si="0"/>
        <v>522967.05</v>
      </c>
      <c r="N9" s="25">
        <f t="shared" si="0"/>
        <v>117267.43</v>
      </c>
      <c r="O9" s="25">
        <f t="shared" si="0"/>
        <v>9827.57000000001</v>
      </c>
      <c r="P9" s="25" t="s">
        <v>50</v>
      </c>
      <c r="Q9" s="25" t="s">
        <v>50</v>
      </c>
    </row>
  </sheetData>
  <mergeCells count="13">
    <mergeCell ref="A1:Q1"/>
    <mergeCell ref="A2:Q2"/>
    <mergeCell ref="E3:J3"/>
    <mergeCell ref="K3:N3"/>
    <mergeCell ref="A9:D9"/>
    <mergeCell ref="A3:A4"/>
    <mergeCell ref="B3:B4"/>
    <mergeCell ref="C3:C4"/>
    <mergeCell ref="D3:D4"/>
    <mergeCell ref="O3:O4"/>
    <mergeCell ref="P3:P4"/>
    <mergeCell ref="Q3:Q4"/>
    <mergeCell ref="R3:R4"/>
  </mergeCells>
  <pageMargins left="0.432638888888889" right="0.393055555555556" top="0.511805555555556" bottom="0.393055555555556" header="0.5" footer="0.354166666666667"/>
  <pageSetup paperSize="9" scale="38"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2</vt:i4>
      </vt:variant>
    </vt:vector>
  </HeadingPairs>
  <TitlesOfParts>
    <vt:vector size="2" baseType="lpstr">
      <vt:lpstr>附件1购房类30笔</vt:lpstr>
      <vt:lpstr>附件2非购房类4笔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Magistrate</cp:lastModifiedBy>
  <dcterms:created xsi:type="dcterms:W3CDTF">2024-03-11T14:48:00Z</dcterms:created>
  <dcterms:modified xsi:type="dcterms:W3CDTF">2026-03-30T07:26:21Z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E2219BADDC974CA9875070DB0DB140EA_13</vt:lpwstr>
  </property>
  <property fmtid="{D5CDD505-2E9C-101B-9397-08002B2CF9AE}" pid="3" name="KSOProductBuildVer">
    <vt:lpwstr>2052-12.1.0.25225</vt:lpwstr>
  </property>
  <property fmtid="{D5CDD505-2E9C-101B-9397-08002B2CF9AE}" pid="4" name="CalculationRule">
    <vt:i4>0</vt:i4>
  </property>
</Properties>
</file>